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'!$C$105:$K$1751</definedName>
    <definedName name="_xlnm.Print_Area" localSheetId="2">'02 - Stavební úpravy '!$C$4:$J$39,'02 - Stavební úpravy '!$C$45:$J$87,'02 - Stavební úpravy '!$C$93:$K$1751</definedName>
    <definedName name="_xlnm.Print_Titles" localSheetId="2">'02 - Stavební úpravy '!$105:$105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'!$C$82:$K$115</definedName>
    <definedName name="_xlnm.Print_Area" localSheetId="10">'09 - Sadové úpravy '!$C$4:$J$39,'09 - Sadové úpravy '!$C$45:$J$64,'09 - Sadové úpravy '!$C$70:$K$115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'Seznam figur'!$C$4:$G$366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99"/>
  <c r="BH99"/>
  <c r="BG99"/>
  <c r="BE99"/>
  <c r="T99"/>
  <c r="T98"/>
  <c r="R99"/>
  <c r="R98"/>
  <c r="P99"/>
  <c r="P98"/>
  <c r="BI97"/>
  <c r="BH97"/>
  <c r="BG97"/>
  <c r="BE97"/>
  <c r="T97"/>
  <c r="T96"/>
  <c r="R97"/>
  <c r="R96"/>
  <c r="P97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12" r="J37"/>
  <c r="J36"/>
  <c i="1" r="AY65"/>
  <c i="12" r="J35"/>
  <c i="1" r="AX65"/>
  <c i="12" r="BI80"/>
  <c r="BH80"/>
  <c r="BG80"/>
  <c r="BE80"/>
  <c r="T80"/>
  <c r="T79"/>
  <c r="R80"/>
  <c r="R79"/>
  <c r="P80"/>
  <c r="P79"/>
  <c i="1" r="AU65"/>
  <c i="12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69"/>
  <c i="11" r="J37"/>
  <c r="J36"/>
  <c i="1" r="AY64"/>
  <c i="11" r="J35"/>
  <c i="1" r="AX64"/>
  <c i="11"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73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77"/>
  <c i="9" r="J37"/>
  <c r="J36"/>
  <c i="1" r="AY62"/>
  <c i="9" r="J35"/>
  <c i="1" r="AX62"/>
  <c i="9" r="BI80"/>
  <c r="BH80"/>
  <c r="BG80"/>
  <c r="BE80"/>
  <c r="T80"/>
  <c r="T79"/>
  <c r="R80"/>
  <c r="R79"/>
  <c r="P80"/>
  <c r="P79"/>
  <c i="1" r="AU62"/>
  <c i="9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8" r="J37"/>
  <c r="J36"/>
  <c i="1" r="AY61"/>
  <c i="8" r="J35"/>
  <c i="1" r="AX61"/>
  <c i="8" r="BI80"/>
  <c r="BH80"/>
  <c r="BG80"/>
  <c r="BE80"/>
  <c r="T80"/>
  <c r="T79"/>
  <c r="R80"/>
  <c r="R79"/>
  <c r="P80"/>
  <c r="P79"/>
  <c i="1" r="AU61"/>
  <c i="8"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7" r="J37"/>
  <c r="J36"/>
  <c i="1" r="AY60"/>
  <c i="7" r="J35"/>
  <c i="1" r="AX60"/>
  <c i="7" r="BI80"/>
  <c r="BH80"/>
  <c r="BG80"/>
  <c r="BE80"/>
  <c r="T80"/>
  <c r="T79"/>
  <c r="R80"/>
  <c r="R79"/>
  <c r="P80"/>
  <c r="P79"/>
  <c i="1" r="AU60"/>
  <c i="7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69"/>
  <c i="6" r="J37"/>
  <c r="J36"/>
  <c i="1" r="AY59"/>
  <c i="6" r="J35"/>
  <c i="1" r="AX59"/>
  <c i="6" r="BI80"/>
  <c r="BH80"/>
  <c r="BG80"/>
  <c r="BE80"/>
  <c r="T80"/>
  <c r="T79"/>
  <c r="R80"/>
  <c r="R79"/>
  <c r="P80"/>
  <c r="P79"/>
  <c i="1" r="AU59"/>
  <c i="6" r="J75"/>
  <c r="F75"/>
  <c r="F73"/>
  <c r="E71"/>
  <c r="J54"/>
  <c r="F54"/>
  <c r="F52"/>
  <c r="E50"/>
  <c r="J24"/>
  <c r="E24"/>
  <c r="J55"/>
  <c r="J23"/>
  <c r="J18"/>
  <c r="E18"/>
  <c r="F55"/>
  <c r="J17"/>
  <c r="J12"/>
  <c r="J52"/>
  <c r="E7"/>
  <c r="E48"/>
  <c i="5" r="J37"/>
  <c r="J36"/>
  <c i="1" r="AY58"/>
  <c i="5" r="J35"/>
  <c i="1" r="AX58"/>
  <c i="5" r="BI80"/>
  <c r="BH80"/>
  <c r="BG80"/>
  <c r="BE80"/>
  <c r="T80"/>
  <c r="T79"/>
  <c r="R80"/>
  <c r="R79"/>
  <c r="P80"/>
  <c r="P79"/>
  <c i="1" r="AU58"/>
  <c i="5"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69"/>
  <c i="4" r="J37"/>
  <c r="J36"/>
  <c i="1" r="AY57"/>
  <c i="4" r="J35"/>
  <c i="1" r="AX57"/>
  <c i="4" r="BI80"/>
  <c r="BH80"/>
  <c r="BG80"/>
  <c r="BE80"/>
  <c r="T80"/>
  <c r="T79"/>
  <c r="R80"/>
  <c r="R79"/>
  <c r="P80"/>
  <c r="P79"/>
  <c i="1" r="AU57"/>
  <c i="4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3" r="J37"/>
  <c r="J36"/>
  <c i="1" r="AY56"/>
  <c i="3" r="J35"/>
  <c i="1" r="AX56"/>
  <c i="3" r="BI1750"/>
  <c r="BH1750"/>
  <c r="BG1750"/>
  <c r="BE1750"/>
  <c r="T1750"/>
  <c r="R1750"/>
  <c r="P1750"/>
  <c r="BI1748"/>
  <c r="BH1748"/>
  <c r="BG1748"/>
  <c r="BE1748"/>
  <c r="T1748"/>
  <c r="R1748"/>
  <c r="P1748"/>
  <c r="BI1744"/>
  <c r="BH1744"/>
  <c r="BG1744"/>
  <c r="BE1744"/>
  <c r="T1744"/>
  <c r="R1744"/>
  <c r="P1744"/>
  <c r="BI1741"/>
  <c r="BH1741"/>
  <c r="BG1741"/>
  <c r="BE1741"/>
  <c r="T1741"/>
  <c r="R1741"/>
  <c r="P1741"/>
  <c r="BI1739"/>
  <c r="BH1739"/>
  <c r="BG1739"/>
  <c r="BE1739"/>
  <c r="T1739"/>
  <c r="R1739"/>
  <c r="P1739"/>
  <c r="BI1736"/>
  <c r="BH1736"/>
  <c r="BG1736"/>
  <c r="BE1736"/>
  <c r="T1736"/>
  <c r="R1736"/>
  <c r="P1736"/>
  <c r="BI1734"/>
  <c r="BH1734"/>
  <c r="BG1734"/>
  <c r="BE1734"/>
  <c r="T1734"/>
  <c r="R1734"/>
  <c r="P1734"/>
  <c r="BI1728"/>
  <c r="BH1728"/>
  <c r="BG1728"/>
  <c r="BE1728"/>
  <c r="T1728"/>
  <c r="R1728"/>
  <c r="P1728"/>
  <c r="BI1722"/>
  <c r="BH1722"/>
  <c r="BG1722"/>
  <c r="BE1722"/>
  <c r="T1722"/>
  <c r="R1722"/>
  <c r="P1722"/>
  <c r="BI1720"/>
  <c r="BH1720"/>
  <c r="BG1720"/>
  <c r="BE1720"/>
  <c r="T1720"/>
  <c r="R1720"/>
  <c r="P1720"/>
  <c r="BI1716"/>
  <c r="BH1716"/>
  <c r="BG1716"/>
  <c r="BE1716"/>
  <c r="T1716"/>
  <c r="R1716"/>
  <c r="P1716"/>
  <c r="BI1640"/>
  <c r="BH1640"/>
  <c r="BG1640"/>
  <c r="BE1640"/>
  <c r="T1640"/>
  <c r="R1640"/>
  <c r="P1640"/>
  <c r="BI1637"/>
  <c r="BH1637"/>
  <c r="BG1637"/>
  <c r="BE1637"/>
  <c r="T1637"/>
  <c r="R1637"/>
  <c r="P1637"/>
  <c r="BI1635"/>
  <c r="BH1635"/>
  <c r="BG1635"/>
  <c r="BE1635"/>
  <c r="T1635"/>
  <c r="R1635"/>
  <c r="P1635"/>
  <c r="BI1632"/>
  <c r="BH1632"/>
  <c r="BG1632"/>
  <c r="BE1632"/>
  <c r="T1632"/>
  <c r="R1632"/>
  <c r="P1632"/>
  <c r="BI1630"/>
  <c r="BH1630"/>
  <c r="BG1630"/>
  <c r="BE1630"/>
  <c r="T1630"/>
  <c r="R1630"/>
  <c r="P1630"/>
  <c r="BI1628"/>
  <c r="BH1628"/>
  <c r="BG1628"/>
  <c r="BE1628"/>
  <c r="T1628"/>
  <c r="R1628"/>
  <c r="P1628"/>
  <c r="BI1626"/>
  <c r="BH1626"/>
  <c r="BG1626"/>
  <c r="BE1626"/>
  <c r="T1626"/>
  <c r="R1626"/>
  <c r="P1626"/>
  <c r="BI1624"/>
  <c r="BH1624"/>
  <c r="BG1624"/>
  <c r="BE1624"/>
  <c r="T1624"/>
  <c r="R1624"/>
  <c r="P1624"/>
  <c r="BI1622"/>
  <c r="BH1622"/>
  <c r="BG1622"/>
  <c r="BE1622"/>
  <c r="T1622"/>
  <c r="R1622"/>
  <c r="P1622"/>
  <c r="BI1620"/>
  <c r="BH1620"/>
  <c r="BG1620"/>
  <c r="BE1620"/>
  <c r="T1620"/>
  <c r="R1620"/>
  <c r="P1620"/>
  <c r="BI1618"/>
  <c r="BH1618"/>
  <c r="BG1618"/>
  <c r="BE1618"/>
  <c r="T1618"/>
  <c r="R1618"/>
  <c r="P1618"/>
  <c r="BI1612"/>
  <c r="BH1612"/>
  <c r="BG1612"/>
  <c r="BE1612"/>
  <c r="T1612"/>
  <c r="R1612"/>
  <c r="P1612"/>
  <c r="BI1610"/>
  <c r="BH1610"/>
  <c r="BG1610"/>
  <c r="BE1610"/>
  <c r="T1610"/>
  <c r="R1610"/>
  <c r="P1610"/>
  <c r="BI1604"/>
  <c r="BH1604"/>
  <c r="BG1604"/>
  <c r="BE1604"/>
  <c r="T1604"/>
  <c r="R1604"/>
  <c r="P1604"/>
  <c r="BI1602"/>
  <c r="BH1602"/>
  <c r="BG1602"/>
  <c r="BE1602"/>
  <c r="T1602"/>
  <c r="R1602"/>
  <c r="P1602"/>
  <c r="BI1595"/>
  <c r="BH1595"/>
  <c r="BG1595"/>
  <c r="BE1595"/>
  <c r="T1595"/>
  <c r="R1595"/>
  <c r="P1595"/>
  <c r="BI1592"/>
  <c r="BH1592"/>
  <c r="BG1592"/>
  <c r="BE1592"/>
  <c r="T1592"/>
  <c r="R1592"/>
  <c r="P1592"/>
  <c r="BI1589"/>
  <c r="BH1589"/>
  <c r="BG1589"/>
  <c r="BE1589"/>
  <c r="T1589"/>
  <c r="R1589"/>
  <c r="P1589"/>
  <c r="BI1586"/>
  <c r="BH1586"/>
  <c r="BG1586"/>
  <c r="BE1586"/>
  <c r="T1586"/>
  <c r="R1586"/>
  <c r="P1586"/>
  <c r="BI1583"/>
  <c r="BH1583"/>
  <c r="BG1583"/>
  <c r="BE1583"/>
  <c r="T1583"/>
  <c r="R1583"/>
  <c r="P1583"/>
  <c r="BI1580"/>
  <c r="BH1580"/>
  <c r="BG1580"/>
  <c r="BE1580"/>
  <c r="T1580"/>
  <c r="R1580"/>
  <c r="P1580"/>
  <c r="BI1578"/>
  <c r="BH1578"/>
  <c r="BG1578"/>
  <c r="BE1578"/>
  <c r="T1578"/>
  <c r="R1578"/>
  <c r="P1578"/>
  <c r="BI1576"/>
  <c r="BH1576"/>
  <c r="BG1576"/>
  <c r="BE1576"/>
  <c r="T1576"/>
  <c r="R1576"/>
  <c r="P1576"/>
  <c r="BI1570"/>
  <c r="BH1570"/>
  <c r="BG1570"/>
  <c r="BE1570"/>
  <c r="T1570"/>
  <c r="R1570"/>
  <c r="P1570"/>
  <c r="BI1568"/>
  <c r="BH1568"/>
  <c r="BG1568"/>
  <c r="BE1568"/>
  <c r="T1568"/>
  <c r="R1568"/>
  <c r="P1568"/>
  <c r="BI1565"/>
  <c r="BH1565"/>
  <c r="BG1565"/>
  <c r="BE1565"/>
  <c r="T1565"/>
  <c r="R1565"/>
  <c r="P1565"/>
  <c r="BI1557"/>
  <c r="BH1557"/>
  <c r="BG1557"/>
  <c r="BE1557"/>
  <c r="T1557"/>
  <c r="R1557"/>
  <c r="P1557"/>
  <c r="BI1556"/>
  <c r="BH1556"/>
  <c r="BG1556"/>
  <c r="BE1556"/>
  <c r="T1556"/>
  <c r="R1556"/>
  <c r="P1556"/>
  <c r="BI1555"/>
  <c r="BH1555"/>
  <c r="BG1555"/>
  <c r="BE1555"/>
  <c r="T1555"/>
  <c r="R1555"/>
  <c r="P1555"/>
  <c r="BI1552"/>
  <c r="BH1552"/>
  <c r="BG1552"/>
  <c r="BE1552"/>
  <c r="T1552"/>
  <c r="R1552"/>
  <c r="P1552"/>
  <c r="BI1551"/>
  <c r="BH1551"/>
  <c r="BG1551"/>
  <c r="BE1551"/>
  <c r="T1551"/>
  <c r="R1551"/>
  <c r="P1551"/>
  <c r="BI1550"/>
  <c r="BH1550"/>
  <c r="BG1550"/>
  <c r="BE1550"/>
  <c r="T1550"/>
  <c r="R1550"/>
  <c r="P1550"/>
  <c r="BI1549"/>
  <c r="BH1549"/>
  <c r="BG1549"/>
  <c r="BE1549"/>
  <c r="T1549"/>
  <c r="R1549"/>
  <c r="P1549"/>
  <c r="BI1547"/>
  <c r="BH1547"/>
  <c r="BG1547"/>
  <c r="BE1547"/>
  <c r="T1547"/>
  <c r="R1547"/>
  <c r="P1547"/>
  <c r="BI1545"/>
  <c r="BH1545"/>
  <c r="BG1545"/>
  <c r="BE1545"/>
  <c r="T1545"/>
  <c r="R1545"/>
  <c r="P1545"/>
  <c r="BI1544"/>
  <c r="BH1544"/>
  <c r="BG1544"/>
  <c r="BE1544"/>
  <c r="T1544"/>
  <c r="R1544"/>
  <c r="P1544"/>
  <c r="BI1543"/>
  <c r="BH1543"/>
  <c r="BG1543"/>
  <c r="BE1543"/>
  <c r="T1543"/>
  <c r="R1543"/>
  <c r="P1543"/>
  <c r="BI1541"/>
  <c r="BH1541"/>
  <c r="BG1541"/>
  <c r="BE1541"/>
  <c r="T1541"/>
  <c r="R1541"/>
  <c r="P1541"/>
  <c r="BI1539"/>
  <c r="BH1539"/>
  <c r="BG1539"/>
  <c r="BE1539"/>
  <c r="T1539"/>
  <c r="R1539"/>
  <c r="P1539"/>
  <c r="BI1537"/>
  <c r="BH1537"/>
  <c r="BG1537"/>
  <c r="BE1537"/>
  <c r="T1537"/>
  <c r="R1537"/>
  <c r="P1537"/>
  <c r="BI1535"/>
  <c r="BH1535"/>
  <c r="BG1535"/>
  <c r="BE1535"/>
  <c r="T1535"/>
  <c r="R1535"/>
  <c r="P1535"/>
  <c r="BI1533"/>
  <c r="BH1533"/>
  <c r="BG1533"/>
  <c r="BE1533"/>
  <c r="T1533"/>
  <c r="R1533"/>
  <c r="P1533"/>
  <c r="BI1531"/>
  <c r="BH1531"/>
  <c r="BG1531"/>
  <c r="BE1531"/>
  <c r="T1531"/>
  <c r="R1531"/>
  <c r="P1531"/>
  <c r="BI1529"/>
  <c r="BH1529"/>
  <c r="BG1529"/>
  <c r="BE1529"/>
  <c r="T1529"/>
  <c r="R1529"/>
  <c r="P1529"/>
  <c r="BI1527"/>
  <c r="BH1527"/>
  <c r="BG1527"/>
  <c r="BE1527"/>
  <c r="T1527"/>
  <c r="R1527"/>
  <c r="P1527"/>
  <c r="BI1525"/>
  <c r="BH1525"/>
  <c r="BG1525"/>
  <c r="BE1525"/>
  <c r="T1525"/>
  <c r="R1525"/>
  <c r="P1525"/>
  <c r="BI1523"/>
  <c r="BH1523"/>
  <c r="BG1523"/>
  <c r="BE1523"/>
  <c r="T1523"/>
  <c r="R1523"/>
  <c r="P1523"/>
  <c r="BI1521"/>
  <c r="BH1521"/>
  <c r="BG1521"/>
  <c r="BE1521"/>
  <c r="T1521"/>
  <c r="R1521"/>
  <c r="P1521"/>
  <c r="BI1519"/>
  <c r="BH1519"/>
  <c r="BG1519"/>
  <c r="BE1519"/>
  <c r="T1519"/>
  <c r="R1519"/>
  <c r="P1519"/>
  <c r="BI1517"/>
  <c r="BH1517"/>
  <c r="BG1517"/>
  <c r="BE1517"/>
  <c r="T1517"/>
  <c r="R1517"/>
  <c r="P1517"/>
  <c r="BI1515"/>
  <c r="BH1515"/>
  <c r="BG1515"/>
  <c r="BE1515"/>
  <c r="T1515"/>
  <c r="R1515"/>
  <c r="P1515"/>
  <c r="BI1513"/>
  <c r="BH1513"/>
  <c r="BG1513"/>
  <c r="BE1513"/>
  <c r="T1513"/>
  <c r="R1513"/>
  <c r="P1513"/>
  <c r="BI1511"/>
  <c r="BH1511"/>
  <c r="BG1511"/>
  <c r="BE1511"/>
  <c r="T1511"/>
  <c r="R1511"/>
  <c r="P1511"/>
  <c r="BI1509"/>
  <c r="BH1509"/>
  <c r="BG1509"/>
  <c r="BE1509"/>
  <c r="T1509"/>
  <c r="R1509"/>
  <c r="P1509"/>
  <c r="BI1507"/>
  <c r="BH1507"/>
  <c r="BG1507"/>
  <c r="BE1507"/>
  <c r="T1507"/>
  <c r="R1507"/>
  <c r="P1507"/>
  <c r="BI1505"/>
  <c r="BH1505"/>
  <c r="BG1505"/>
  <c r="BE1505"/>
  <c r="T1505"/>
  <c r="R1505"/>
  <c r="P1505"/>
  <c r="BI1503"/>
  <c r="BH1503"/>
  <c r="BG1503"/>
  <c r="BE1503"/>
  <c r="T1503"/>
  <c r="R1503"/>
  <c r="P1503"/>
  <c r="BI1501"/>
  <c r="BH1501"/>
  <c r="BG1501"/>
  <c r="BE1501"/>
  <c r="T1501"/>
  <c r="R1501"/>
  <c r="P1501"/>
  <c r="BI1499"/>
  <c r="BH1499"/>
  <c r="BG1499"/>
  <c r="BE1499"/>
  <c r="T1499"/>
  <c r="R1499"/>
  <c r="P1499"/>
  <c r="BI1497"/>
  <c r="BH1497"/>
  <c r="BG1497"/>
  <c r="BE1497"/>
  <c r="T1497"/>
  <c r="R1497"/>
  <c r="P1497"/>
  <c r="BI1495"/>
  <c r="BH1495"/>
  <c r="BG1495"/>
  <c r="BE1495"/>
  <c r="T1495"/>
  <c r="R1495"/>
  <c r="P1495"/>
  <c r="BI1493"/>
  <c r="BH1493"/>
  <c r="BG1493"/>
  <c r="BE1493"/>
  <c r="T1493"/>
  <c r="R1493"/>
  <c r="P1493"/>
  <c r="BI1491"/>
  <c r="BH1491"/>
  <c r="BG1491"/>
  <c r="BE1491"/>
  <c r="T1491"/>
  <c r="R1491"/>
  <c r="P1491"/>
  <c r="BI1488"/>
  <c r="BH1488"/>
  <c r="BG1488"/>
  <c r="BE1488"/>
  <c r="T1488"/>
  <c r="R1488"/>
  <c r="P1488"/>
  <c r="BI1485"/>
  <c r="BH1485"/>
  <c r="BG1485"/>
  <c r="BE1485"/>
  <c r="T1485"/>
  <c r="R1485"/>
  <c r="P1485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8"/>
  <c r="BH1478"/>
  <c r="BG1478"/>
  <c r="BE1478"/>
  <c r="T1478"/>
  <c r="R1478"/>
  <c r="P1478"/>
  <c r="BI1476"/>
  <c r="BH1476"/>
  <c r="BG1476"/>
  <c r="BE1476"/>
  <c r="T1476"/>
  <c r="R1476"/>
  <c r="P1476"/>
  <c r="BI1474"/>
  <c r="BH1474"/>
  <c r="BG1474"/>
  <c r="BE1474"/>
  <c r="T1474"/>
  <c r="R1474"/>
  <c r="P1474"/>
  <c r="BI1473"/>
  <c r="BH1473"/>
  <c r="BG1473"/>
  <c r="BE1473"/>
  <c r="T1473"/>
  <c r="R1473"/>
  <c r="P1473"/>
  <c r="BI1471"/>
  <c r="BH1471"/>
  <c r="BG1471"/>
  <c r="BE1471"/>
  <c r="T1471"/>
  <c r="R1471"/>
  <c r="P1471"/>
  <c r="BI1469"/>
  <c r="BH1469"/>
  <c r="BG1469"/>
  <c r="BE1469"/>
  <c r="T1469"/>
  <c r="R1469"/>
  <c r="P1469"/>
  <c r="BI1467"/>
  <c r="BH1467"/>
  <c r="BG1467"/>
  <c r="BE1467"/>
  <c r="T1467"/>
  <c r="R1467"/>
  <c r="P1467"/>
  <c r="BI1465"/>
  <c r="BH1465"/>
  <c r="BG1465"/>
  <c r="BE1465"/>
  <c r="T1465"/>
  <c r="R1465"/>
  <c r="P1465"/>
  <c r="BI1462"/>
  <c r="BH1462"/>
  <c r="BG1462"/>
  <c r="BE1462"/>
  <c r="T1462"/>
  <c r="R1462"/>
  <c r="P1462"/>
  <c r="BI1458"/>
  <c r="BH1458"/>
  <c r="BG1458"/>
  <c r="BE1458"/>
  <c r="T1458"/>
  <c r="R1458"/>
  <c r="P1458"/>
  <c r="BI1454"/>
  <c r="BH1454"/>
  <c r="BG1454"/>
  <c r="BE1454"/>
  <c r="T1454"/>
  <c r="R1454"/>
  <c r="P1454"/>
  <c r="BI1450"/>
  <c r="BH1450"/>
  <c r="BG1450"/>
  <c r="BE1450"/>
  <c r="T1450"/>
  <c r="R1450"/>
  <c r="P1450"/>
  <c r="BI1449"/>
  <c r="BH1449"/>
  <c r="BG1449"/>
  <c r="BE1449"/>
  <c r="T1449"/>
  <c r="R1449"/>
  <c r="P1449"/>
  <c r="BI1445"/>
  <c r="BH1445"/>
  <c r="BG1445"/>
  <c r="BE1445"/>
  <c r="T1445"/>
  <c r="R1445"/>
  <c r="P1445"/>
  <c r="BI1441"/>
  <c r="BH1441"/>
  <c r="BG1441"/>
  <c r="BE1441"/>
  <c r="T1441"/>
  <c r="R1441"/>
  <c r="P1441"/>
  <c r="BI1437"/>
  <c r="BH1437"/>
  <c r="BG1437"/>
  <c r="BE1437"/>
  <c r="T1437"/>
  <c r="R1437"/>
  <c r="P1437"/>
  <c r="BI1433"/>
  <c r="BH1433"/>
  <c r="BG1433"/>
  <c r="BE1433"/>
  <c r="T1433"/>
  <c r="R1433"/>
  <c r="P1433"/>
  <c r="BI1429"/>
  <c r="BH1429"/>
  <c r="BG1429"/>
  <c r="BE1429"/>
  <c r="T1429"/>
  <c r="R1429"/>
  <c r="P1429"/>
  <c r="BI1428"/>
  <c r="BH1428"/>
  <c r="BG1428"/>
  <c r="BE1428"/>
  <c r="T1428"/>
  <c r="R1428"/>
  <c r="P1428"/>
  <c r="BI1425"/>
  <c r="BH1425"/>
  <c r="BG1425"/>
  <c r="BE1425"/>
  <c r="T1425"/>
  <c r="R1425"/>
  <c r="P1425"/>
  <c r="BI1422"/>
  <c r="BH1422"/>
  <c r="BG1422"/>
  <c r="BE1422"/>
  <c r="T1422"/>
  <c r="R1422"/>
  <c r="P1422"/>
  <c r="BI1419"/>
  <c r="BH1419"/>
  <c r="BG1419"/>
  <c r="BE1419"/>
  <c r="T1419"/>
  <c r="R1419"/>
  <c r="P1419"/>
  <c r="BI1416"/>
  <c r="BH1416"/>
  <c r="BG1416"/>
  <c r="BE1416"/>
  <c r="T1416"/>
  <c r="R1416"/>
  <c r="P1416"/>
  <c r="BI1413"/>
  <c r="BH1413"/>
  <c r="BG1413"/>
  <c r="BE1413"/>
  <c r="T1413"/>
  <c r="R1413"/>
  <c r="P1413"/>
  <c r="BI1412"/>
  <c r="BH1412"/>
  <c r="BG1412"/>
  <c r="BE1412"/>
  <c r="T1412"/>
  <c r="R1412"/>
  <c r="P1412"/>
  <c r="BI1410"/>
  <c r="BH1410"/>
  <c r="BG1410"/>
  <c r="BE1410"/>
  <c r="T1410"/>
  <c r="R1410"/>
  <c r="P1410"/>
  <c r="BI1408"/>
  <c r="BH1408"/>
  <c r="BG1408"/>
  <c r="BE1408"/>
  <c r="T1408"/>
  <c r="R1408"/>
  <c r="P1408"/>
  <c r="BI1406"/>
  <c r="BH1406"/>
  <c r="BG1406"/>
  <c r="BE1406"/>
  <c r="T1406"/>
  <c r="R1406"/>
  <c r="P1406"/>
  <c r="BI1404"/>
  <c r="BH1404"/>
  <c r="BG1404"/>
  <c r="BE1404"/>
  <c r="T1404"/>
  <c r="R1404"/>
  <c r="P1404"/>
  <c r="BI1402"/>
  <c r="BH1402"/>
  <c r="BG1402"/>
  <c r="BE1402"/>
  <c r="T1402"/>
  <c r="R1402"/>
  <c r="P1402"/>
  <c r="BI1400"/>
  <c r="BH1400"/>
  <c r="BG1400"/>
  <c r="BE1400"/>
  <c r="T1400"/>
  <c r="R1400"/>
  <c r="P1400"/>
  <c r="BI1394"/>
  <c r="BH1394"/>
  <c r="BG1394"/>
  <c r="BE1394"/>
  <c r="T1394"/>
  <c r="R1394"/>
  <c r="P1394"/>
  <c r="BI1392"/>
  <c r="BH1392"/>
  <c r="BG1392"/>
  <c r="BE1392"/>
  <c r="T1392"/>
  <c r="R1392"/>
  <c r="P1392"/>
  <c r="BI1390"/>
  <c r="BH1390"/>
  <c r="BG1390"/>
  <c r="BE1390"/>
  <c r="T1390"/>
  <c r="R1390"/>
  <c r="P1390"/>
  <c r="BI1388"/>
  <c r="BH1388"/>
  <c r="BG1388"/>
  <c r="BE1388"/>
  <c r="T1388"/>
  <c r="R1388"/>
  <c r="P1388"/>
  <c r="BI1386"/>
  <c r="BH1386"/>
  <c r="BG1386"/>
  <c r="BE1386"/>
  <c r="T1386"/>
  <c r="R1386"/>
  <c r="P1386"/>
  <c r="BI1384"/>
  <c r="BH1384"/>
  <c r="BG1384"/>
  <c r="BE1384"/>
  <c r="T1384"/>
  <c r="R1384"/>
  <c r="P1384"/>
  <c r="BI1382"/>
  <c r="BH1382"/>
  <c r="BG1382"/>
  <c r="BE1382"/>
  <c r="T1382"/>
  <c r="R1382"/>
  <c r="P1382"/>
  <c r="BI1380"/>
  <c r="BH1380"/>
  <c r="BG1380"/>
  <c r="BE1380"/>
  <c r="T1380"/>
  <c r="R1380"/>
  <c r="P1380"/>
  <c r="BI1378"/>
  <c r="BH1378"/>
  <c r="BG1378"/>
  <c r="BE1378"/>
  <c r="T1378"/>
  <c r="R1378"/>
  <c r="P1378"/>
  <c r="BI1376"/>
  <c r="BH1376"/>
  <c r="BG1376"/>
  <c r="BE1376"/>
  <c r="T1376"/>
  <c r="R1376"/>
  <c r="P1376"/>
  <c r="BI1374"/>
  <c r="BH1374"/>
  <c r="BG1374"/>
  <c r="BE1374"/>
  <c r="T1374"/>
  <c r="R1374"/>
  <c r="P1374"/>
  <c r="BI1372"/>
  <c r="BH1372"/>
  <c r="BG1372"/>
  <c r="BE1372"/>
  <c r="T1372"/>
  <c r="R1372"/>
  <c r="P1372"/>
  <c r="BI1370"/>
  <c r="BH1370"/>
  <c r="BG1370"/>
  <c r="BE1370"/>
  <c r="T1370"/>
  <c r="R1370"/>
  <c r="P1370"/>
  <c r="BI1368"/>
  <c r="BH1368"/>
  <c r="BG1368"/>
  <c r="BE1368"/>
  <c r="T1368"/>
  <c r="R1368"/>
  <c r="P1368"/>
  <c r="BI1366"/>
  <c r="BH1366"/>
  <c r="BG1366"/>
  <c r="BE1366"/>
  <c r="T1366"/>
  <c r="R1366"/>
  <c r="P1366"/>
  <c r="BI1364"/>
  <c r="BH1364"/>
  <c r="BG1364"/>
  <c r="BE1364"/>
  <c r="T1364"/>
  <c r="R1364"/>
  <c r="P1364"/>
  <c r="BI1361"/>
  <c r="BH1361"/>
  <c r="BG1361"/>
  <c r="BE1361"/>
  <c r="T1361"/>
  <c r="R1361"/>
  <c r="P1361"/>
  <c r="BI1359"/>
  <c r="BH1359"/>
  <c r="BG1359"/>
  <c r="BE1359"/>
  <c r="T1359"/>
  <c r="R1359"/>
  <c r="P1359"/>
  <c r="BI1357"/>
  <c r="BH1357"/>
  <c r="BG1357"/>
  <c r="BE1357"/>
  <c r="T1357"/>
  <c r="R1357"/>
  <c r="P1357"/>
  <c r="BI1355"/>
  <c r="BH1355"/>
  <c r="BG1355"/>
  <c r="BE1355"/>
  <c r="T1355"/>
  <c r="R1355"/>
  <c r="P1355"/>
  <c r="BI1353"/>
  <c r="BH1353"/>
  <c r="BG1353"/>
  <c r="BE1353"/>
  <c r="T1353"/>
  <c r="R1353"/>
  <c r="P1353"/>
  <c r="BI1351"/>
  <c r="BH1351"/>
  <c r="BG1351"/>
  <c r="BE1351"/>
  <c r="T1351"/>
  <c r="R1351"/>
  <c r="P1351"/>
  <c r="BI1349"/>
  <c r="BH1349"/>
  <c r="BG1349"/>
  <c r="BE1349"/>
  <c r="T1349"/>
  <c r="R1349"/>
  <c r="P1349"/>
  <c r="BI1347"/>
  <c r="BH1347"/>
  <c r="BG1347"/>
  <c r="BE1347"/>
  <c r="T1347"/>
  <c r="R1347"/>
  <c r="P1347"/>
  <c r="BI1345"/>
  <c r="BH1345"/>
  <c r="BG1345"/>
  <c r="BE1345"/>
  <c r="T1345"/>
  <c r="R1345"/>
  <c r="P1345"/>
  <c r="BI1343"/>
  <c r="BH1343"/>
  <c r="BG1343"/>
  <c r="BE1343"/>
  <c r="T1343"/>
  <c r="R1343"/>
  <c r="P1343"/>
  <c r="BI1341"/>
  <c r="BH1341"/>
  <c r="BG1341"/>
  <c r="BE1341"/>
  <c r="T1341"/>
  <c r="R1341"/>
  <c r="P1341"/>
  <c r="BI1339"/>
  <c r="BH1339"/>
  <c r="BG1339"/>
  <c r="BE1339"/>
  <c r="T1339"/>
  <c r="R1339"/>
  <c r="P1339"/>
  <c r="BI1337"/>
  <c r="BH1337"/>
  <c r="BG1337"/>
  <c r="BE1337"/>
  <c r="T1337"/>
  <c r="R1337"/>
  <c r="P1337"/>
  <c r="BI1335"/>
  <c r="BH1335"/>
  <c r="BG1335"/>
  <c r="BE1335"/>
  <c r="T1335"/>
  <c r="R1335"/>
  <c r="P1335"/>
  <c r="BI1333"/>
  <c r="BH1333"/>
  <c r="BG1333"/>
  <c r="BE1333"/>
  <c r="T1333"/>
  <c r="R1333"/>
  <c r="P1333"/>
  <c r="BI1331"/>
  <c r="BH1331"/>
  <c r="BG1331"/>
  <c r="BE1331"/>
  <c r="T1331"/>
  <c r="R1331"/>
  <c r="P1331"/>
  <c r="BI1329"/>
  <c r="BH1329"/>
  <c r="BG1329"/>
  <c r="BE1329"/>
  <c r="T1329"/>
  <c r="R1329"/>
  <c r="P1329"/>
  <c r="BI1327"/>
  <c r="BH1327"/>
  <c r="BG1327"/>
  <c r="BE1327"/>
  <c r="T1327"/>
  <c r="R1327"/>
  <c r="P1327"/>
  <c r="BI1325"/>
  <c r="BH1325"/>
  <c r="BG1325"/>
  <c r="BE1325"/>
  <c r="T1325"/>
  <c r="R1325"/>
  <c r="P1325"/>
  <c r="BI1323"/>
  <c r="BH1323"/>
  <c r="BG1323"/>
  <c r="BE1323"/>
  <c r="T1323"/>
  <c r="R1323"/>
  <c r="P1323"/>
  <c r="BI1321"/>
  <c r="BH1321"/>
  <c r="BG1321"/>
  <c r="BE1321"/>
  <c r="T1321"/>
  <c r="R1321"/>
  <c r="P1321"/>
  <c r="BI1319"/>
  <c r="BH1319"/>
  <c r="BG1319"/>
  <c r="BE1319"/>
  <c r="T1319"/>
  <c r="R1319"/>
  <c r="P1319"/>
  <c r="BI1316"/>
  <c r="BH1316"/>
  <c r="BG1316"/>
  <c r="BE1316"/>
  <c r="T1316"/>
  <c r="R1316"/>
  <c r="P1316"/>
  <c r="BI1313"/>
  <c r="BH1313"/>
  <c r="BG1313"/>
  <c r="BE1313"/>
  <c r="T1313"/>
  <c r="R1313"/>
  <c r="P1313"/>
  <c r="BI1310"/>
  <c r="BH1310"/>
  <c r="BG1310"/>
  <c r="BE1310"/>
  <c r="T1310"/>
  <c r="R1310"/>
  <c r="P1310"/>
  <c r="BI1307"/>
  <c r="BH1307"/>
  <c r="BG1307"/>
  <c r="BE1307"/>
  <c r="T1307"/>
  <c r="R1307"/>
  <c r="P1307"/>
  <c r="BI1304"/>
  <c r="BH1304"/>
  <c r="BG1304"/>
  <c r="BE1304"/>
  <c r="T1304"/>
  <c r="R1304"/>
  <c r="P1304"/>
  <c r="BI1301"/>
  <c r="BH1301"/>
  <c r="BG1301"/>
  <c r="BE1301"/>
  <c r="T1301"/>
  <c r="R1301"/>
  <c r="P1301"/>
  <c r="BI1298"/>
  <c r="BH1298"/>
  <c r="BG1298"/>
  <c r="BE1298"/>
  <c r="T1298"/>
  <c r="R1298"/>
  <c r="P1298"/>
  <c r="BI1296"/>
  <c r="BH1296"/>
  <c r="BG1296"/>
  <c r="BE1296"/>
  <c r="T1296"/>
  <c r="R1296"/>
  <c r="P1296"/>
  <c r="BI1294"/>
  <c r="BH1294"/>
  <c r="BG1294"/>
  <c r="BE1294"/>
  <c r="T1294"/>
  <c r="R1294"/>
  <c r="P1294"/>
  <c r="BI1292"/>
  <c r="BH1292"/>
  <c r="BG1292"/>
  <c r="BE1292"/>
  <c r="T1292"/>
  <c r="R1292"/>
  <c r="P1292"/>
  <c r="BI1290"/>
  <c r="BH1290"/>
  <c r="BG1290"/>
  <c r="BE1290"/>
  <c r="T1290"/>
  <c r="R1290"/>
  <c r="P1290"/>
  <c r="BI1288"/>
  <c r="BH1288"/>
  <c r="BG1288"/>
  <c r="BE1288"/>
  <c r="T1288"/>
  <c r="R1288"/>
  <c r="P1288"/>
  <c r="BI1286"/>
  <c r="BH1286"/>
  <c r="BG1286"/>
  <c r="BE1286"/>
  <c r="T1286"/>
  <c r="R1286"/>
  <c r="P1286"/>
  <c r="BI1284"/>
  <c r="BH1284"/>
  <c r="BG1284"/>
  <c r="BE1284"/>
  <c r="T1284"/>
  <c r="R1284"/>
  <c r="P1284"/>
  <c r="BI1282"/>
  <c r="BH1282"/>
  <c r="BG1282"/>
  <c r="BE1282"/>
  <c r="T1282"/>
  <c r="R1282"/>
  <c r="P1282"/>
  <c r="BI1280"/>
  <c r="BH1280"/>
  <c r="BG1280"/>
  <c r="BE1280"/>
  <c r="T1280"/>
  <c r="R1280"/>
  <c r="P1280"/>
  <c r="BI1278"/>
  <c r="BH1278"/>
  <c r="BG1278"/>
  <c r="BE1278"/>
  <c r="T1278"/>
  <c r="R1278"/>
  <c r="P1278"/>
  <c r="BI1276"/>
  <c r="BH1276"/>
  <c r="BG1276"/>
  <c r="BE1276"/>
  <c r="T1276"/>
  <c r="R1276"/>
  <c r="P1276"/>
  <c r="BI1274"/>
  <c r="BH1274"/>
  <c r="BG1274"/>
  <c r="BE1274"/>
  <c r="T1274"/>
  <c r="R1274"/>
  <c r="P1274"/>
  <c r="BI1272"/>
  <c r="BH1272"/>
  <c r="BG1272"/>
  <c r="BE1272"/>
  <c r="T1272"/>
  <c r="R1272"/>
  <c r="P1272"/>
  <c r="BI1270"/>
  <c r="BH1270"/>
  <c r="BG1270"/>
  <c r="BE1270"/>
  <c r="T1270"/>
  <c r="R1270"/>
  <c r="P1270"/>
  <c r="BI1268"/>
  <c r="BH1268"/>
  <c r="BG1268"/>
  <c r="BE1268"/>
  <c r="T1268"/>
  <c r="R1268"/>
  <c r="P1268"/>
  <c r="BI1266"/>
  <c r="BH1266"/>
  <c r="BG1266"/>
  <c r="BE1266"/>
  <c r="T1266"/>
  <c r="R1266"/>
  <c r="P1266"/>
  <c r="BI1264"/>
  <c r="BH1264"/>
  <c r="BG1264"/>
  <c r="BE1264"/>
  <c r="T1264"/>
  <c r="R1264"/>
  <c r="P1264"/>
  <c r="BI1262"/>
  <c r="BH1262"/>
  <c r="BG1262"/>
  <c r="BE1262"/>
  <c r="T1262"/>
  <c r="R1262"/>
  <c r="P1262"/>
  <c r="BI1260"/>
  <c r="BH1260"/>
  <c r="BG1260"/>
  <c r="BE1260"/>
  <c r="T1260"/>
  <c r="R1260"/>
  <c r="P1260"/>
  <c r="BI1258"/>
  <c r="BH1258"/>
  <c r="BG1258"/>
  <c r="BE1258"/>
  <c r="T1258"/>
  <c r="R1258"/>
  <c r="P1258"/>
  <c r="BI1256"/>
  <c r="BH1256"/>
  <c r="BG1256"/>
  <c r="BE1256"/>
  <c r="T1256"/>
  <c r="R1256"/>
  <c r="P1256"/>
  <c r="BI1254"/>
  <c r="BH1254"/>
  <c r="BG1254"/>
  <c r="BE1254"/>
  <c r="T1254"/>
  <c r="R1254"/>
  <c r="P1254"/>
  <c r="BI1252"/>
  <c r="BH1252"/>
  <c r="BG1252"/>
  <c r="BE1252"/>
  <c r="T1252"/>
  <c r="R1252"/>
  <c r="P1252"/>
  <c r="BI1250"/>
  <c r="BH1250"/>
  <c r="BG1250"/>
  <c r="BE1250"/>
  <c r="T1250"/>
  <c r="R1250"/>
  <c r="P1250"/>
  <c r="BI1248"/>
  <c r="BH1248"/>
  <c r="BG1248"/>
  <c r="BE1248"/>
  <c r="T1248"/>
  <c r="R1248"/>
  <c r="P1248"/>
  <c r="BI1246"/>
  <c r="BH1246"/>
  <c r="BG1246"/>
  <c r="BE1246"/>
  <c r="T1246"/>
  <c r="R1246"/>
  <c r="P1246"/>
  <c r="BI1244"/>
  <c r="BH1244"/>
  <c r="BG1244"/>
  <c r="BE1244"/>
  <c r="T1244"/>
  <c r="R1244"/>
  <c r="P1244"/>
  <c r="BI1242"/>
  <c r="BH1242"/>
  <c r="BG1242"/>
  <c r="BE1242"/>
  <c r="T1242"/>
  <c r="R1242"/>
  <c r="P1242"/>
  <c r="BI1240"/>
  <c r="BH1240"/>
  <c r="BG1240"/>
  <c r="BE1240"/>
  <c r="T1240"/>
  <c r="R1240"/>
  <c r="P1240"/>
  <c r="BI1238"/>
  <c r="BH1238"/>
  <c r="BG1238"/>
  <c r="BE1238"/>
  <c r="T1238"/>
  <c r="R1238"/>
  <c r="P1238"/>
  <c r="BI1236"/>
  <c r="BH1236"/>
  <c r="BG1236"/>
  <c r="BE1236"/>
  <c r="T1236"/>
  <c r="R1236"/>
  <c r="P1236"/>
  <c r="BI1234"/>
  <c r="BH1234"/>
  <c r="BG1234"/>
  <c r="BE1234"/>
  <c r="T1234"/>
  <c r="R1234"/>
  <c r="P1234"/>
  <c r="BI1232"/>
  <c r="BH1232"/>
  <c r="BG1232"/>
  <c r="BE1232"/>
  <c r="T1232"/>
  <c r="R1232"/>
  <c r="P1232"/>
  <c r="BI1230"/>
  <c r="BH1230"/>
  <c r="BG1230"/>
  <c r="BE1230"/>
  <c r="T1230"/>
  <c r="R1230"/>
  <c r="P1230"/>
  <c r="BI1228"/>
  <c r="BH1228"/>
  <c r="BG1228"/>
  <c r="BE1228"/>
  <c r="T1228"/>
  <c r="R1228"/>
  <c r="P1228"/>
  <c r="BI1226"/>
  <c r="BH1226"/>
  <c r="BG1226"/>
  <c r="BE1226"/>
  <c r="T1226"/>
  <c r="R1226"/>
  <c r="P1226"/>
  <c r="BI1224"/>
  <c r="BH1224"/>
  <c r="BG1224"/>
  <c r="BE1224"/>
  <c r="T1224"/>
  <c r="R1224"/>
  <c r="P1224"/>
  <c r="BI1222"/>
  <c r="BH1222"/>
  <c r="BG1222"/>
  <c r="BE1222"/>
  <c r="T1222"/>
  <c r="R1222"/>
  <c r="P1222"/>
  <c r="BI1220"/>
  <c r="BH1220"/>
  <c r="BG1220"/>
  <c r="BE1220"/>
  <c r="T1220"/>
  <c r="R1220"/>
  <c r="P1220"/>
  <c r="BI1218"/>
  <c r="BH1218"/>
  <c r="BG1218"/>
  <c r="BE1218"/>
  <c r="T1218"/>
  <c r="R1218"/>
  <c r="P1218"/>
  <c r="BI1216"/>
  <c r="BH1216"/>
  <c r="BG1216"/>
  <c r="BE1216"/>
  <c r="T1216"/>
  <c r="R1216"/>
  <c r="P1216"/>
  <c r="BI1214"/>
  <c r="BH1214"/>
  <c r="BG1214"/>
  <c r="BE1214"/>
  <c r="T1214"/>
  <c r="R1214"/>
  <c r="P1214"/>
  <c r="BI1212"/>
  <c r="BH1212"/>
  <c r="BG1212"/>
  <c r="BE1212"/>
  <c r="T1212"/>
  <c r="R1212"/>
  <c r="P1212"/>
  <c r="BI1210"/>
  <c r="BH1210"/>
  <c r="BG1210"/>
  <c r="BE1210"/>
  <c r="T1210"/>
  <c r="R1210"/>
  <c r="P1210"/>
  <c r="BI1208"/>
  <c r="BH1208"/>
  <c r="BG1208"/>
  <c r="BE1208"/>
  <c r="T1208"/>
  <c r="R1208"/>
  <c r="P1208"/>
  <c r="BI1206"/>
  <c r="BH1206"/>
  <c r="BG1206"/>
  <c r="BE1206"/>
  <c r="T1206"/>
  <c r="R1206"/>
  <c r="P1206"/>
  <c r="BI1204"/>
  <c r="BH1204"/>
  <c r="BG1204"/>
  <c r="BE1204"/>
  <c r="T1204"/>
  <c r="R1204"/>
  <c r="P1204"/>
  <c r="BI1202"/>
  <c r="BH1202"/>
  <c r="BG1202"/>
  <c r="BE1202"/>
  <c r="T1202"/>
  <c r="R1202"/>
  <c r="P1202"/>
  <c r="BI1200"/>
  <c r="BH1200"/>
  <c r="BG1200"/>
  <c r="BE1200"/>
  <c r="T1200"/>
  <c r="R1200"/>
  <c r="P1200"/>
  <c r="BI1198"/>
  <c r="BH1198"/>
  <c r="BG1198"/>
  <c r="BE1198"/>
  <c r="T1198"/>
  <c r="R1198"/>
  <c r="P1198"/>
  <c r="BI1196"/>
  <c r="BH1196"/>
  <c r="BG1196"/>
  <c r="BE1196"/>
  <c r="T1196"/>
  <c r="R1196"/>
  <c r="P1196"/>
  <c r="BI1194"/>
  <c r="BH1194"/>
  <c r="BG1194"/>
  <c r="BE1194"/>
  <c r="T1194"/>
  <c r="R1194"/>
  <c r="P1194"/>
  <c r="BI1192"/>
  <c r="BH1192"/>
  <c r="BG1192"/>
  <c r="BE1192"/>
  <c r="T1192"/>
  <c r="R1192"/>
  <c r="P1192"/>
  <c r="BI1190"/>
  <c r="BH1190"/>
  <c r="BG1190"/>
  <c r="BE1190"/>
  <c r="T1190"/>
  <c r="R1190"/>
  <c r="P1190"/>
  <c r="BI1188"/>
  <c r="BH1188"/>
  <c r="BG1188"/>
  <c r="BE1188"/>
  <c r="T1188"/>
  <c r="R1188"/>
  <c r="P1188"/>
  <c r="BI1186"/>
  <c r="BH1186"/>
  <c r="BG1186"/>
  <c r="BE1186"/>
  <c r="T1186"/>
  <c r="R1186"/>
  <c r="P1186"/>
  <c r="BI1184"/>
  <c r="BH1184"/>
  <c r="BG1184"/>
  <c r="BE1184"/>
  <c r="T1184"/>
  <c r="R1184"/>
  <c r="P1184"/>
  <c r="BI1182"/>
  <c r="BH1182"/>
  <c r="BG1182"/>
  <c r="BE1182"/>
  <c r="T1182"/>
  <c r="R1182"/>
  <c r="P1182"/>
  <c r="BI1180"/>
  <c r="BH1180"/>
  <c r="BG1180"/>
  <c r="BE1180"/>
  <c r="T1180"/>
  <c r="R1180"/>
  <c r="P1180"/>
  <c r="BI1178"/>
  <c r="BH1178"/>
  <c r="BG1178"/>
  <c r="BE1178"/>
  <c r="T1178"/>
  <c r="R1178"/>
  <c r="P1178"/>
  <c r="BI1176"/>
  <c r="BH1176"/>
  <c r="BG1176"/>
  <c r="BE1176"/>
  <c r="T1176"/>
  <c r="R1176"/>
  <c r="P1176"/>
  <c r="BI1174"/>
  <c r="BH1174"/>
  <c r="BG1174"/>
  <c r="BE1174"/>
  <c r="T1174"/>
  <c r="R1174"/>
  <c r="P1174"/>
  <c r="BI1172"/>
  <c r="BH1172"/>
  <c r="BG1172"/>
  <c r="BE1172"/>
  <c r="T1172"/>
  <c r="R1172"/>
  <c r="P1172"/>
  <c r="BI1170"/>
  <c r="BH1170"/>
  <c r="BG1170"/>
  <c r="BE1170"/>
  <c r="T1170"/>
  <c r="R1170"/>
  <c r="P1170"/>
  <c r="BI1168"/>
  <c r="BH1168"/>
  <c r="BG1168"/>
  <c r="BE1168"/>
  <c r="T1168"/>
  <c r="R1168"/>
  <c r="P1168"/>
  <c r="BI1166"/>
  <c r="BH1166"/>
  <c r="BG1166"/>
  <c r="BE1166"/>
  <c r="T1166"/>
  <c r="R1166"/>
  <c r="P1166"/>
  <c r="BI1164"/>
  <c r="BH1164"/>
  <c r="BG1164"/>
  <c r="BE1164"/>
  <c r="T1164"/>
  <c r="R1164"/>
  <c r="P1164"/>
  <c r="BI1162"/>
  <c r="BH1162"/>
  <c r="BG1162"/>
  <c r="BE1162"/>
  <c r="T1162"/>
  <c r="R1162"/>
  <c r="P1162"/>
  <c r="BI1160"/>
  <c r="BH1160"/>
  <c r="BG1160"/>
  <c r="BE1160"/>
  <c r="T1160"/>
  <c r="R1160"/>
  <c r="P1160"/>
  <c r="BI1158"/>
  <c r="BH1158"/>
  <c r="BG1158"/>
  <c r="BE1158"/>
  <c r="T1158"/>
  <c r="R1158"/>
  <c r="P1158"/>
  <c r="BI1156"/>
  <c r="BH1156"/>
  <c r="BG1156"/>
  <c r="BE1156"/>
  <c r="T1156"/>
  <c r="R1156"/>
  <c r="P1156"/>
  <c r="BI1154"/>
  <c r="BH1154"/>
  <c r="BG1154"/>
  <c r="BE1154"/>
  <c r="T1154"/>
  <c r="R1154"/>
  <c r="P1154"/>
  <c r="BI1152"/>
  <c r="BH1152"/>
  <c r="BG1152"/>
  <c r="BE1152"/>
  <c r="T1152"/>
  <c r="R1152"/>
  <c r="P1152"/>
  <c r="BI1150"/>
  <c r="BH1150"/>
  <c r="BG1150"/>
  <c r="BE1150"/>
  <c r="T1150"/>
  <c r="R1150"/>
  <c r="P1150"/>
  <c r="BI1148"/>
  <c r="BH1148"/>
  <c r="BG1148"/>
  <c r="BE1148"/>
  <c r="T1148"/>
  <c r="R1148"/>
  <c r="P1148"/>
  <c r="BI1146"/>
  <c r="BH1146"/>
  <c r="BG1146"/>
  <c r="BE1146"/>
  <c r="T1146"/>
  <c r="R1146"/>
  <c r="P1146"/>
  <c r="BI1144"/>
  <c r="BH1144"/>
  <c r="BG1144"/>
  <c r="BE1144"/>
  <c r="T1144"/>
  <c r="R1144"/>
  <c r="P1144"/>
  <c r="BI1142"/>
  <c r="BH1142"/>
  <c r="BG1142"/>
  <c r="BE1142"/>
  <c r="T1142"/>
  <c r="R1142"/>
  <c r="P1142"/>
  <c r="BI1140"/>
  <c r="BH1140"/>
  <c r="BG1140"/>
  <c r="BE1140"/>
  <c r="T1140"/>
  <c r="R1140"/>
  <c r="P1140"/>
  <c r="BI1138"/>
  <c r="BH1138"/>
  <c r="BG1138"/>
  <c r="BE1138"/>
  <c r="T1138"/>
  <c r="R1138"/>
  <c r="P1138"/>
  <c r="BI1136"/>
  <c r="BH1136"/>
  <c r="BG1136"/>
  <c r="BE1136"/>
  <c r="T1136"/>
  <c r="R1136"/>
  <c r="P1136"/>
  <c r="BI1134"/>
  <c r="BH1134"/>
  <c r="BG1134"/>
  <c r="BE1134"/>
  <c r="T1134"/>
  <c r="R1134"/>
  <c r="P1134"/>
  <c r="BI1132"/>
  <c r="BH1132"/>
  <c r="BG1132"/>
  <c r="BE1132"/>
  <c r="T1132"/>
  <c r="R1132"/>
  <c r="P1132"/>
  <c r="BI1130"/>
  <c r="BH1130"/>
  <c r="BG1130"/>
  <c r="BE1130"/>
  <c r="T1130"/>
  <c r="R1130"/>
  <c r="P1130"/>
  <c r="BI1128"/>
  <c r="BH1128"/>
  <c r="BG1128"/>
  <c r="BE1128"/>
  <c r="T1128"/>
  <c r="R1128"/>
  <c r="P1128"/>
  <c r="BI1126"/>
  <c r="BH1126"/>
  <c r="BG1126"/>
  <c r="BE1126"/>
  <c r="T1126"/>
  <c r="R1126"/>
  <c r="P1126"/>
  <c r="BI1124"/>
  <c r="BH1124"/>
  <c r="BG1124"/>
  <c r="BE1124"/>
  <c r="T1124"/>
  <c r="R1124"/>
  <c r="P1124"/>
  <c r="BI1122"/>
  <c r="BH1122"/>
  <c r="BG1122"/>
  <c r="BE1122"/>
  <c r="T1122"/>
  <c r="R1122"/>
  <c r="P1122"/>
  <c r="BI1120"/>
  <c r="BH1120"/>
  <c r="BG1120"/>
  <c r="BE1120"/>
  <c r="T1120"/>
  <c r="R1120"/>
  <c r="P1120"/>
  <c r="BI1118"/>
  <c r="BH1118"/>
  <c r="BG1118"/>
  <c r="BE1118"/>
  <c r="T1118"/>
  <c r="R1118"/>
  <c r="P1118"/>
  <c r="BI1116"/>
  <c r="BH1116"/>
  <c r="BG1116"/>
  <c r="BE1116"/>
  <c r="T1116"/>
  <c r="R1116"/>
  <c r="P1116"/>
  <c r="BI1114"/>
  <c r="BH1114"/>
  <c r="BG1114"/>
  <c r="BE1114"/>
  <c r="T1114"/>
  <c r="R1114"/>
  <c r="P1114"/>
  <c r="BI1113"/>
  <c r="BH1113"/>
  <c r="BG1113"/>
  <c r="BE1113"/>
  <c r="T1113"/>
  <c r="R1113"/>
  <c r="P1113"/>
  <c r="BI1110"/>
  <c r="BH1110"/>
  <c r="BG1110"/>
  <c r="BE1110"/>
  <c r="T1110"/>
  <c r="R1110"/>
  <c r="P1110"/>
  <c r="BI1107"/>
  <c r="BH1107"/>
  <c r="BG1107"/>
  <c r="BE1107"/>
  <c r="T1107"/>
  <c r="R1107"/>
  <c r="P1107"/>
  <c r="BI1104"/>
  <c r="BH1104"/>
  <c r="BG1104"/>
  <c r="BE1104"/>
  <c r="T1104"/>
  <c r="R1104"/>
  <c r="P1104"/>
  <c r="BI1101"/>
  <c r="BH1101"/>
  <c r="BG1101"/>
  <c r="BE1101"/>
  <c r="T1101"/>
  <c r="R1101"/>
  <c r="P1101"/>
  <c r="BI1098"/>
  <c r="BH1098"/>
  <c r="BG1098"/>
  <c r="BE1098"/>
  <c r="T1098"/>
  <c r="R1098"/>
  <c r="P1098"/>
  <c r="BI1095"/>
  <c r="BH1095"/>
  <c r="BG1095"/>
  <c r="BE1095"/>
  <c r="T1095"/>
  <c r="R1095"/>
  <c r="P1095"/>
  <c r="BI1092"/>
  <c r="BH1092"/>
  <c r="BG1092"/>
  <c r="BE1092"/>
  <c r="T1092"/>
  <c r="R1092"/>
  <c r="P1092"/>
  <c r="BI1089"/>
  <c r="BH1089"/>
  <c r="BG1089"/>
  <c r="BE1089"/>
  <c r="T1089"/>
  <c r="R1089"/>
  <c r="P1089"/>
  <c r="BI1086"/>
  <c r="BH1086"/>
  <c r="BG1086"/>
  <c r="BE1086"/>
  <c r="T1086"/>
  <c r="R1086"/>
  <c r="P1086"/>
  <c r="BI1083"/>
  <c r="BH1083"/>
  <c r="BG1083"/>
  <c r="BE1083"/>
  <c r="T1083"/>
  <c r="R1083"/>
  <c r="P1083"/>
  <c r="BI1080"/>
  <c r="BH1080"/>
  <c r="BG1080"/>
  <c r="BE1080"/>
  <c r="T1080"/>
  <c r="R1080"/>
  <c r="P1080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0"/>
  <c r="BH1060"/>
  <c r="BG1060"/>
  <c r="BE1060"/>
  <c r="T1060"/>
  <c r="R1060"/>
  <c r="P1060"/>
  <c r="BI1057"/>
  <c r="BH1057"/>
  <c r="BG1057"/>
  <c r="BE1057"/>
  <c r="T1057"/>
  <c r="R1057"/>
  <c r="P1057"/>
  <c r="BI1054"/>
  <c r="BH1054"/>
  <c r="BG1054"/>
  <c r="BE1054"/>
  <c r="T1054"/>
  <c r="R1054"/>
  <c r="P1054"/>
  <c r="BI1051"/>
  <c r="BH1051"/>
  <c r="BG1051"/>
  <c r="BE1051"/>
  <c r="T1051"/>
  <c r="R1051"/>
  <c r="P1051"/>
  <c r="BI1048"/>
  <c r="BH1048"/>
  <c r="BG1048"/>
  <c r="BE1048"/>
  <c r="T1048"/>
  <c r="R1048"/>
  <c r="P1048"/>
  <c r="BI1045"/>
  <c r="BH1045"/>
  <c r="BG1045"/>
  <c r="BE1045"/>
  <c r="T1045"/>
  <c r="R1045"/>
  <c r="P1045"/>
  <c r="BI1042"/>
  <c r="BH1042"/>
  <c r="BG1042"/>
  <c r="BE1042"/>
  <c r="T1042"/>
  <c r="R1042"/>
  <c r="P1042"/>
  <c r="BI1039"/>
  <c r="BH1039"/>
  <c r="BG1039"/>
  <c r="BE1039"/>
  <c r="T1039"/>
  <c r="R1039"/>
  <c r="P1039"/>
  <c r="BI1036"/>
  <c r="BH1036"/>
  <c r="BG1036"/>
  <c r="BE1036"/>
  <c r="T1036"/>
  <c r="R1036"/>
  <c r="P1036"/>
  <c r="BI1033"/>
  <c r="BH1033"/>
  <c r="BG1033"/>
  <c r="BE1033"/>
  <c r="T1033"/>
  <c r="R1033"/>
  <c r="P1033"/>
  <c r="BI1030"/>
  <c r="BH1030"/>
  <c r="BG1030"/>
  <c r="BE1030"/>
  <c r="T1030"/>
  <c r="R1030"/>
  <c r="P1030"/>
  <c r="BI1027"/>
  <c r="BH1027"/>
  <c r="BG1027"/>
  <c r="BE1027"/>
  <c r="T1027"/>
  <c r="R1027"/>
  <c r="P1027"/>
  <c r="BI1023"/>
  <c r="BH1023"/>
  <c r="BG1023"/>
  <c r="BE1023"/>
  <c r="T1023"/>
  <c r="R1023"/>
  <c r="P1023"/>
  <c r="BI1020"/>
  <c r="BH1020"/>
  <c r="BG1020"/>
  <c r="BE1020"/>
  <c r="T1020"/>
  <c r="R1020"/>
  <c r="P1020"/>
  <c r="BI1017"/>
  <c r="BH1017"/>
  <c r="BG1017"/>
  <c r="BE1017"/>
  <c r="T1017"/>
  <c r="R1017"/>
  <c r="P1017"/>
  <c r="BI1014"/>
  <c r="BH1014"/>
  <c r="BG1014"/>
  <c r="BE1014"/>
  <c r="T1014"/>
  <c r="R1014"/>
  <c r="P1014"/>
  <c r="BI1011"/>
  <c r="BH1011"/>
  <c r="BG1011"/>
  <c r="BE1011"/>
  <c r="T1011"/>
  <c r="R1011"/>
  <c r="P1011"/>
  <c r="BI1009"/>
  <c r="BH1009"/>
  <c r="BG1009"/>
  <c r="BE1009"/>
  <c r="T1009"/>
  <c r="R1009"/>
  <c r="P1009"/>
  <c r="BI1003"/>
  <c r="BH1003"/>
  <c r="BG1003"/>
  <c r="BE1003"/>
  <c r="T1003"/>
  <c r="R1003"/>
  <c r="P1003"/>
  <c r="BI999"/>
  <c r="BH999"/>
  <c r="BG999"/>
  <c r="BE999"/>
  <c r="T999"/>
  <c r="R999"/>
  <c r="P999"/>
  <c r="BI993"/>
  <c r="BH993"/>
  <c r="BG993"/>
  <c r="BE993"/>
  <c r="T993"/>
  <c r="R993"/>
  <c r="P993"/>
  <c r="BI990"/>
  <c r="BH990"/>
  <c r="BG990"/>
  <c r="BE990"/>
  <c r="T990"/>
  <c r="R990"/>
  <c r="P990"/>
  <c r="BI988"/>
  <c r="BH988"/>
  <c r="BG988"/>
  <c r="BE988"/>
  <c r="T988"/>
  <c r="R988"/>
  <c r="P988"/>
  <c r="BI984"/>
  <c r="BH984"/>
  <c r="BG984"/>
  <c r="BE984"/>
  <c r="T984"/>
  <c r="R984"/>
  <c r="P984"/>
  <c r="BI982"/>
  <c r="BH982"/>
  <c r="BG982"/>
  <c r="BE982"/>
  <c r="T982"/>
  <c r="R982"/>
  <c r="P982"/>
  <c r="BI979"/>
  <c r="BH979"/>
  <c r="BG979"/>
  <c r="BE979"/>
  <c r="T979"/>
  <c r="R979"/>
  <c r="P979"/>
  <c r="BI973"/>
  <c r="BH973"/>
  <c r="BG973"/>
  <c r="BE973"/>
  <c r="T973"/>
  <c r="R973"/>
  <c r="P973"/>
  <c r="BI967"/>
  <c r="BH967"/>
  <c r="BG967"/>
  <c r="BE967"/>
  <c r="T967"/>
  <c r="R967"/>
  <c r="P967"/>
  <c r="BI965"/>
  <c r="BH965"/>
  <c r="BG965"/>
  <c r="BE965"/>
  <c r="T965"/>
  <c r="R965"/>
  <c r="P965"/>
  <c r="BI963"/>
  <c r="BH963"/>
  <c r="BG963"/>
  <c r="BE963"/>
  <c r="T963"/>
  <c r="R963"/>
  <c r="P963"/>
  <c r="BI961"/>
  <c r="BH961"/>
  <c r="BG961"/>
  <c r="BE961"/>
  <c r="T961"/>
  <c r="R961"/>
  <c r="P961"/>
  <c r="BI960"/>
  <c r="BH960"/>
  <c r="BG960"/>
  <c r="BE960"/>
  <c r="T960"/>
  <c r="R960"/>
  <c r="P960"/>
  <c r="BI956"/>
  <c r="BH956"/>
  <c r="BG956"/>
  <c r="BE956"/>
  <c r="T956"/>
  <c r="R956"/>
  <c r="P956"/>
  <c r="BI949"/>
  <c r="BH949"/>
  <c r="BG949"/>
  <c r="BE949"/>
  <c r="T949"/>
  <c r="T948"/>
  <c r="R949"/>
  <c r="R948"/>
  <c r="P949"/>
  <c r="P948"/>
  <c r="BI947"/>
  <c r="BH947"/>
  <c r="BG947"/>
  <c r="BE947"/>
  <c r="T947"/>
  <c r="R947"/>
  <c r="P947"/>
  <c r="BI946"/>
  <c r="BH946"/>
  <c r="BG946"/>
  <c r="BE946"/>
  <c r="T946"/>
  <c r="R946"/>
  <c r="P946"/>
  <c r="BI944"/>
  <c r="BH944"/>
  <c r="BG944"/>
  <c r="BE944"/>
  <c r="T944"/>
  <c r="R944"/>
  <c r="P944"/>
  <c r="BI943"/>
  <c r="BH943"/>
  <c r="BG943"/>
  <c r="BE943"/>
  <c r="T943"/>
  <c r="R943"/>
  <c r="P943"/>
  <c r="BI942"/>
  <c r="BH942"/>
  <c r="BG942"/>
  <c r="BE942"/>
  <c r="T942"/>
  <c r="R942"/>
  <c r="P942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26"/>
  <c r="BH926"/>
  <c r="BG926"/>
  <c r="BE926"/>
  <c r="T926"/>
  <c r="R926"/>
  <c r="P926"/>
  <c r="BI925"/>
  <c r="BH925"/>
  <c r="BG925"/>
  <c r="BE925"/>
  <c r="T925"/>
  <c r="R925"/>
  <c r="P925"/>
  <c r="BI921"/>
  <c r="BH921"/>
  <c r="BG921"/>
  <c r="BE921"/>
  <c r="T921"/>
  <c r="R921"/>
  <c r="P921"/>
  <c r="BI918"/>
  <c r="BH918"/>
  <c r="BG918"/>
  <c r="BE918"/>
  <c r="T918"/>
  <c r="R918"/>
  <c r="P918"/>
  <c r="BI913"/>
  <c r="BH913"/>
  <c r="BG913"/>
  <c r="BE913"/>
  <c r="T913"/>
  <c r="R913"/>
  <c r="P913"/>
  <c r="BI910"/>
  <c r="BH910"/>
  <c r="BG910"/>
  <c r="BE910"/>
  <c r="T910"/>
  <c r="R910"/>
  <c r="P910"/>
  <c r="BI908"/>
  <c r="BH908"/>
  <c r="BG908"/>
  <c r="BE908"/>
  <c r="T908"/>
  <c r="R908"/>
  <c r="P908"/>
  <c r="BI906"/>
  <c r="BH906"/>
  <c r="BG906"/>
  <c r="BE906"/>
  <c r="T906"/>
  <c r="R906"/>
  <c r="P906"/>
  <c r="BI904"/>
  <c r="BH904"/>
  <c r="BG904"/>
  <c r="BE904"/>
  <c r="T904"/>
  <c r="R904"/>
  <c r="P904"/>
  <c r="BI902"/>
  <c r="BH902"/>
  <c r="BG902"/>
  <c r="BE902"/>
  <c r="T902"/>
  <c r="R902"/>
  <c r="P902"/>
  <c r="BI893"/>
  <c r="BH893"/>
  <c r="BG893"/>
  <c r="BE893"/>
  <c r="T893"/>
  <c r="R893"/>
  <c r="P893"/>
  <c r="BI891"/>
  <c r="BH891"/>
  <c r="BG891"/>
  <c r="BE891"/>
  <c r="T891"/>
  <c r="R891"/>
  <c r="P891"/>
  <c r="BI889"/>
  <c r="BH889"/>
  <c r="BG889"/>
  <c r="BE889"/>
  <c r="T889"/>
  <c r="R889"/>
  <c r="P889"/>
  <c r="BI888"/>
  <c r="BH888"/>
  <c r="BG888"/>
  <c r="BE888"/>
  <c r="T888"/>
  <c r="R888"/>
  <c r="P888"/>
  <c r="BI886"/>
  <c r="BH886"/>
  <c r="BG886"/>
  <c r="BE886"/>
  <c r="T886"/>
  <c r="R886"/>
  <c r="P886"/>
  <c r="BI885"/>
  <c r="BH885"/>
  <c r="BG885"/>
  <c r="BE885"/>
  <c r="T885"/>
  <c r="R885"/>
  <c r="P885"/>
  <c r="BI883"/>
  <c r="BH883"/>
  <c r="BG883"/>
  <c r="BE883"/>
  <c r="T883"/>
  <c r="R883"/>
  <c r="P883"/>
  <c r="BI880"/>
  <c r="BH880"/>
  <c r="BG880"/>
  <c r="BE880"/>
  <c r="T880"/>
  <c r="R880"/>
  <c r="P880"/>
  <c r="BI877"/>
  <c r="BH877"/>
  <c r="BG877"/>
  <c r="BE877"/>
  <c r="T877"/>
  <c r="R877"/>
  <c r="P877"/>
  <c r="BI874"/>
  <c r="BH874"/>
  <c r="BG874"/>
  <c r="BE874"/>
  <c r="T874"/>
  <c r="R874"/>
  <c r="P874"/>
  <c r="BI872"/>
  <c r="BH872"/>
  <c r="BG872"/>
  <c r="BE872"/>
  <c r="T872"/>
  <c r="R872"/>
  <c r="P872"/>
  <c r="BI869"/>
  <c r="BH869"/>
  <c r="BG869"/>
  <c r="BE869"/>
  <c r="T869"/>
  <c r="R869"/>
  <c r="P869"/>
  <c r="BI867"/>
  <c r="BH867"/>
  <c r="BG867"/>
  <c r="BE867"/>
  <c r="T867"/>
  <c r="R867"/>
  <c r="P867"/>
  <c r="BI864"/>
  <c r="BH864"/>
  <c r="BG864"/>
  <c r="BE864"/>
  <c r="T864"/>
  <c r="R864"/>
  <c r="P864"/>
  <c r="BI862"/>
  <c r="BH862"/>
  <c r="BG862"/>
  <c r="BE862"/>
  <c r="T862"/>
  <c r="R862"/>
  <c r="P862"/>
  <c r="BI859"/>
  <c r="BH859"/>
  <c r="BG859"/>
  <c r="BE859"/>
  <c r="T859"/>
  <c r="R859"/>
  <c r="P859"/>
  <c r="BI856"/>
  <c r="BH856"/>
  <c r="BG856"/>
  <c r="BE856"/>
  <c r="T856"/>
  <c r="R856"/>
  <c r="P856"/>
  <c r="BI853"/>
  <c r="BH853"/>
  <c r="BG853"/>
  <c r="BE853"/>
  <c r="T853"/>
  <c r="R853"/>
  <c r="P853"/>
  <c r="BI850"/>
  <c r="BH850"/>
  <c r="BG850"/>
  <c r="BE850"/>
  <c r="T850"/>
  <c r="R850"/>
  <c r="P850"/>
  <c r="BI848"/>
  <c r="BH848"/>
  <c r="BG848"/>
  <c r="BE848"/>
  <c r="T848"/>
  <c r="R848"/>
  <c r="P848"/>
  <c r="BI841"/>
  <c r="BH841"/>
  <c r="BG841"/>
  <c r="BE841"/>
  <c r="T841"/>
  <c r="R841"/>
  <c r="P841"/>
  <c r="BI840"/>
  <c r="BH840"/>
  <c r="BG840"/>
  <c r="BE840"/>
  <c r="T840"/>
  <c r="R840"/>
  <c r="P840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6"/>
  <c r="BH826"/>
  <c r="BG826"/>
  <c r="BE826"/>
  <c r="T826"/>
  <c r="R826"/>
  <c r="P826"/>
  <c r="BI820"/>
  <c r="BH820"/>
  <c r="BG820"/>
  <c r="BE820"/>
  <c r="T820"/>
  <c r="R820"/>
  <c r="P820"/>
  <c r="BI818"/>
  <c r="BH818"/>
  <c r="BG818"/>
  <c r="BE818"/>
  <c r="T818"/>
  <c r="R818"/>
  <c r="P818"/>
  <c r="BI812"/>
  <c r="BH812"/>
  <c r="BG812"/>
  <c r="BE812"/>
  <c r="T812"/>
  <c r="R812"/>
  <c r="P812"/>
  <c r="BI810"/>
  <c r="BH810"/>
  <c r="BG810"/>
  <c r="BE810"/>
  <c r="T810"/>
  <c r="R810"/>
  <c r="P810"/>
  <c r="BI809"/>
  <c r="BH809"/>
  <c r="BG809"/>
  <c r="BE809"/>
  <c r="T809"/>
  <c r="R809"/>
  <c r="P809"/>
  <c r="BI806"/>
  <c r="BH806"/>
  <c r="BG806"/>
  <c r="BE806"/>
  <c r="T806"/>
  <c r="R806"/>
  <c r="P806"/>
  <c r="BI801"/>
  <c r="BH801"/>
  <c r="BG801"/>
  <c r="BE801"/>
  <c r="T801"/>
  <c r="R801"/>
  <c r="P801"/>
  <c r="BI798"/>
  <c r="BH798"/>
  <c r="BG798"/>
  <c r="BE798"/>
  <c r="T798"/>
  <c r="R798"/>
  <c r="P798"/>
  <c r="BI793"/>
  <c r="BH793"/>
  <c r="BG793"/>
  <c r="BE793"/>
  <c r="T793"/>
  <c r="R793"/>
  <c r="P793"/>
  <c r="BI790"/>
  <c r="BH790"/>
  <c r="BG790"/>
  <c r="BE790"/>
  <c r="T790"/>
  <c r="R790"/>
  <c r="P790"/>
  <c r="BI785"/>
  <c r="BH785"/>
  <c r="BG785"/>
  <c r="BE785"/>
  <c r="T785"/>
  <c r="R785"/>
  <c r="P785"/>
  <c r="BI782"/>
  <c r="BH782"/>
  <c r="BG782"/>
  <c r="BE782"/>
  <c r="T782"/>
  <c r="R782"/>
  <c r="P782"/>
  <c r="BI777"/>
  <c r="BH777"/>
  <c r="BG777"/>
  <c r="BE777"/>
  <c r="T777"/>
  <c r="R777"/>
  <c r="P777"/>
  <c r="BI775"/>
  <c r="BH775"/>
  <c r="BG775"/>
  <c r="BE775"/>
  <c r="T775"/>
  <c r="R775"/>
  <c r="P775"/>
  <c r="BI771"/>
  <c r="BH771"/>
  <c r="BG771"/>
  <c r="BE771"/>
  <c r="T771"/>
  <c r="R771"/>
  <c r="P771"/>
  <c r="BI769"/>
  <c r="BH769"/>
  <c r="BG769"/>
  <c r="BE769"/>
  <c r="T769"/>
  <c r="R769"/>
  <c r="P769"/>
  <c r="BI767"/>
  <c r="BH767"/>
  <c r="BG767"/>
  <c r="BE767"/>
  <c r="T767"/>
  <c r="R767"/>
  <c r="P767"/>
  <c r="BI765"/>
  <c r="BH765"/>
  <c r="BG765"/>
  <c r="BE765"/>
  <c r="T765"/>
  <c r="R765"/>
  <c r="P765"/>
  <c r="BI763"/>
  <c r="BH763"/>
  <c r="BG763"/>
  <c r="BE763"/>
  <c r="T763"/>
  <c r="R763"/>
  <c r="P763"/>
  <c r="BI757"/>
  <c r="BH757"/>
  <c r="BG757"/>
  <c r="BE757"/>
  <c r="T757"/>
  <c r="R757"/>
  <c r="P757"/>
  <c r="BI754"/>
  <c r="BH754"/>
  <c r="BG754"/>
  <c r="BE754"/>
  <c r="T754"/>
  <c r="T753"/>
  <c r="R754"/>
  <c r="R753"/>
  <c r="P754"/>
  <c r="P753"/>
  <c r="BI752"/>
  <c r="BH752"/>
  <c r="BG752"/>
  <c r="BE752"/>
  <c r="T752"/>
  <c r="R752"/>
  <c r="P752"/>
  <c r="BI751"/>
  <c r="BH751"/>
  <c r="BG751"/>
  <c r="BE751"/>
  <c r="T751"/>
  <c r="R751"/>
  <c r="P751"/>
  <c r="BI750"/>
  <c r="BH750"/>
  <c r="BG750"/>
  <c r="BE750"/>
  <c r="T750"/>
  <c r="R750"/>
  <c r="P750"/>
  <c r="BI748"/>
  <c r="BH748"/>
  <c r="BG748"/>
  <c r="BE748"/>
  <c r="T748"/>
  <c r="R748"/>
  <c r="P748"/>
  <c r="BI747"/>
  <c r="BH747"/>
  <c r="BG747"/>
  <c r="BE747"/>
  <c r="T747"/>
  <c r="R747"/>
  <c r="P747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2"/>
  <c r="BH742"/>
  <c r="BG742"/>
  <c r="BE742"/>
  <c r="T742"/>
  <c r="R742"/>
  <c r="P742"/>
  <c r="BI740"/>
  <c r="BH740"/>
  <c r="BG740"/>
  <c r="BE740"/>
  <c r="T740"/>
  <c r="R740"/>
  <c r="P740"/>
  <c r="BI739"/>
  <c r="BH739"/>
  <c r="BG739"/>
  <c r="BE739"/>
  <c r="T739"/>
  <c r="R739"/>
  <c r="P739"/>
  <c r="BI736"/>
  <c r="BH736"/>
  <c r="BG736"/>
  <c r="BE736"/>
  <c r="T736"/>
  <c r="R736"/>
  <c r="P736"/>
  <c r="BI734"/>
  <c r="BH734"/>
  <c r="BG734"/>
  <c r="BE734"/>
  <c r="T734"/>
  <c r="R734"/>
  <c r="P734"/>
  <c r="BI732"/>
  <c r="BH732"/>
  <c r="BG732"/>
  <c r="BE732"/>
  <c r="T732"/>
  <c r="R732"/>
  <c r="P732"/>
  <c r="BI730"/>
  <c r="BH730"/>
  <c r="BG730"/>
  <c r="BE730"/>
  <c r="T730"/>
  <c r="R730"/>
  <c r="P730"/>
  <c r="BI728"/>
  <c r="BH728"/>
  <c r="BG728"/>
  <c r="BE728"/>
  <c r="T728"/>
  <c r="R728"/>
  <c r="P728"/>
  <c r="BI726"/>
  <c r="BH726"/>
  <c r="BG726"/>
  <c r="BE726"/>
  <c r="T726"/>
  <c r="R726"/>
  <c r="P726"/>
  <c r="BI723"/>
  <c r="BH723"/>
  <c r="BG723"/>
  <c r="BE723"/>
  <c r="T723"/>
  <c r="R723"/>
  <c r="P723"/>
  <c r="BI719"/>
  <c r="BH719"/>
  <c r="BG719"/>
  <c r="BE719"/>
  <c r="T719"/>
  <c r="R719"/>
  <c r="P719"/>
  <c r="BI718"/>
  <c r="BH718"/>
  <c r="BG718"/>
  <c r="BE718"/>
  <c r="T718"/>
  <c r="R718"/>
  <c r="P718"/>
  <c r="BI717"/>
  <c r="BH717"/>
  <c r="BG717"/>
  <c r="BE717"/>
  <c r="T717"/>
  <c r="R717"/>
  <c r="P717"/>
  <c r="BI713"/>
  <c r="BH713"/>
  <c r="BG713"/>
  <c r="BE713"/>
  <c r="T713"/>
  <c r="R713"/>
  <c r="P713"/>
  <c r="BI710"/>
  <c r="BH710"/>
  <c r="BG710"/>
  <c r="BE710"/>
  <c r="T710"/>
  <c r="R710"/>
  <c r="P710"/>
  <c r="BI706"/>
  <c r="BH706"/>
  <c r="BG706"/>
  <c r="BE706"/>
  <c r="T706"/>
  <c r="R706"/>
  <c r="P706"/>
  <c r="BI704"/>
  <c r="BH704"/>
  <c r="BG704"/>
  <c r="BE704"/>
  <c r="T704"/>
  <c r="R704"/>
  <c r="P704"/>
  <c r="BI700"/>
  <c r="BH700"/>
  <c r="BG700"/>
  <c r="BE700"/>
  <c r="T700"/>
  <c r="R700"/>
  <c r="P700"/>
  <c r="BI694"/>
  <c r="BH694"/>
  <c r="BG694"/>
  <c r="BE694"/>
  <c r="T694"/>
  <c r="R694"/>
  <c r="P694"/>
  <c r="BI691"/>
  <c r="BH691"/>
  <c r="BG691"/>
  <c r="BE691"/>
  <c r="T691"/>
  <c r="R691"/>
  <c r="P691"/>
  <c r="BI689"/>
  <c r="BH689"/>
  <c r="BG689"/>
  <c r="BE689"/>
  <c r="T689"/>
  <c r="R689"/>
  <c r="P689"/>
  <c r="BI683"/>
  <c r="BH683"/>
  <c r="BG683"/>
  <c r="BE683"/>
  <c r="T683"/>
  <c r="R683"/>
  <c r="P683"/>
  <c r="BI680"/>
  <c r="BH680"/>
  <c r="BG680"/>
  <c r="BE680"/>
  <c r="T680"/>
  <c r="R680"/>
  <c r="P680"/>
  <c r="BI677"/>
  <c r="BH677"/>
  <c r="BG677"/>
  <c r="BE677"/>
  <c r="T677"/>
  <c r="R677"/>
  <c r="P677"/>
  <c r="BI675"/>
  <c r="BH675"/>
  <c r="BG675"/>
  <c r="BE675"/>
  <c r="T675"/>
  <c r="R675"/>
  <c r="P675"/>
  <c r="BI673"/>
  <c r="BH673"/>
  <c r="BG673"/>
  <c r="BE673"/>
  <c r="T673"/>
  <c r="R673"/>
  <c r="P673"/>
  <c r="BI672"/>
  <c r="BH672"/>
  <c r="BG672"/>
  <c r="BE672"/>
  <c r="T672"/>
  <c r="R672"/>
  <c r="P672"/>
  <c r="BI670"/>
  <c r="BH670"/>
  <c r="BG670"/>
  <c r="BE670"/>
  <c r="T670"/>
  <c r="R670"/>
  <c r="P670"/>
  <c r="BI668"/>
  <c r="BH668"/>
  <c r="BG668"/>
  <c r="BE668"/>
  <c r="T668"/>
  <c r="R668"/>
  <c r="P668"/>
  <c r="BI667"/>
  <c r="BH667"/>
  <c r="BG667"/>
  <c r="BE667"/>
  <c r="T667"/>
  <c r="R667"/>
  <c r="P667"/>
  <c r="BI664"/>
  <c r="BH664"/>
  <c r="BG664"/>
  <c r="BE664"/>
  <c r="T664"/>
  <c r="R664"/>
  <c r="P664"/>
  <c r="BI661"/>
  <c r="BH661"/>
  <c r="BG661"/>
  <c r="BE661"/>
  <c r="T661"/>
  <c r="R661"/>
  <c r="P661"/>
  <c r="BI659"/>
  <c r="BH659"/>
  <c r="BG659"/>
  <c r="BE659"/>
  <c r="T659"/>
  <c r="R659"/>
  <c r="P659"/>
  <c r="BI656"/>
  <c r="BH656"/>
  <c r="BG656"/>
  <c r="BE656"/>
  <c r="T656"/>
  <c r="R656"/>
  <c r="P656"/>
  <c r="BI653"/>
  <c r="BH653"/>
  <c r="BG653"/>
  <c r="BE653"/>
  <c r="T653"/>
  <c r="R653"/>
  <c r="P653"/>
  <c r="BI650"/>
  <c r="BH650"/>
  <c r="BG650"/>
  <c r="BE650"/>
  <c r="T650"/>
  <c r="R650"/>
  <c r="P650"/>
  <c r="BI647"/>
  <c r="BH647"/>
  <c r="BG647"/>
  <c r="BE647"/>
  <c r="T647"/>
  <c r="R647"/>
  <c r="P647"/>
  <c r="BI644"/>
  <c r="BH644"/>
  <c r="BG644"/>
  <c r="BE644"/>
  <c r="T644"/>
  <c r="R644"/>
  <c r="P644"/>
  <c r="BI634"/>
  <c r="BH634"/>
  <c r="BG634"/>
  <c r="BE634"/>
  <c r="T634"/>
  <c r="R634"/>
  <c r="P634"/>
  <c r="BI631"/>
  <c r="BH631"/>
  <c r="BG631"/>
  <c r="BE631"/>
  <c r="T631"/>
  <c r="R631"/>
  <c r="P631"/>
  <c r="BI628"/>
  <c r="BH628"/>
  <c r="BG628"/>
  <c r="BE628"/>
  <c r="T628"/>
  <c r="R628"/>
  <c r="P628"/>
  <c r="BI626"/>
  <c r="BH626"/>
  <c r="BG626"/>
  <c r="BE626"/>
  <c r="T626"/>
  <c r="R626"/>
  <c r="P626"/>
  <c r="BI622"/>
  <c r="BH622"/>
  <c r="BG622"/>
  <c r="BE622"/>
  <c r="T622"/>
  <c r="R622"/>
  <c r="P622"/>
  <c r="BI614"/>
  <c r="BH614"/>
  <c r="BG614"/>
  <c r="BE614"/>
  <c r="T614"/>
  <c r="R614"/>
  <c r="P614"/>
  <c r="BI611"/>
  <c r="BH611"/>
  <c r="BG611"/>
  <c r="BE611"/>
  <c r="T611"/>
  <c r="R611"/>
  <c r="P611"/>
  <c r="BI608"/>
  <c r="BH608"/>
  <c r="BG608"/>
  <c r="BE608"/>
  <c r="T608"/>
  <c r="R608"/>
  <c r="P608"/>
  <c r="BI597"/>
  <c r="BH597"/>
  <c r="BG597"/>
  <c r="BE597"/>
  <c r="T597"/>
  <c r="R597"/>
  <c r="P597"/>
  <c r="BI593"/>
  <c r="BH593"/>
  <c r="BG593"/>
  <c r="BE593"/>
  <c r="T593"/>
  <c r="R593"/>
  <c r="P593"/>
  <c r="BI591"/>
  <c r="BH591"/>
  <c r="BG591"/>
  <c r="BE591"/>
  <c r="T591"/>
  <c r="R591"/>
  <c r="P591"/>
  <c r="BI581"/>
  <c r="BH581"/>
  <c r="BG581"/>
  <c r="BE581"/>
  <c r="T581"/>
  <c r="R581"/>
  <c r="P581"/>
  <c r="BI579"/>
  <c r="BH579"/>
  <c r="BG579"/>
  <c r="BE579"/>
  <c r="T579"/>
  <c r="R579"/>
  <c r="P579"/>
  <c r="BI567"/>
  <c r="BH567"/>
  <c r="BG567"/>
  <c r="BE567"/>
  <c r="T567"/>
  <c r="R567"/>
  <c r="P567"/>
  <c r="BI565"/>
  <c r="BH565"/>
  <c r="BG565"/>
  <c r="BE565"/>
  <c r="T565"/>
  <c r="R565"/>
  <c r="P565"/>
  <c r="BI554"/>
  <c r="BH554"/>
  <c r="BG554"/>
  <c r="BE554"/>
  <c r="T554"/>
  <c r="R554"/>
  <c r="P554"/>
  <c r="BI552"/>
  <c r="BH552"/>
  <c r="BG552"/>
  <c r="BE552"/>
  <c r="T552"/>
  <c r="R552"/>
  <c r="P552"/>
  <c r="BI551"/>
  <c r="BH551"/>
  <c r="BG551"/>
  <c r="BE551"/>
  <c r="T551"/>
  <c r="R551"/>
  <c r="P551"/>
  <c r="BI550"/>
  <c r="BH550"/>
  <c r="BG550"/>
  <c r="BE550"/>
  <c r="T550"/>
  <c r="R550"/>
  <c r="P550"/>
  <c r="BI547"/>
  <c r="BH547"/>
  <c r="BG547"/>
  <c r="BE547"/>
  <c r="T547"/>
  <c r="R547"/>
  <c r="P547"/>
  <c r="BI544"/>
  <c r="BH544"/>
  <c r="BG544"/>
  <c r="BE544"/>
  <c r="T544"/>
  <c r="R544"/>
  <c r="P544"/>
  <c r="BI540"/>
  <c r="BH540"/>
  <c r="BG540"/>
  <c r="BE540"/>
  <c r="T540"/>
  <c r="R540"/>
  <c r="P540"/>
  <c r="BI538"/>
  <c r="BH538"/>
  <c r="BG538"/>
  <c r="BE538"/>
  <c r="T538"/>
  <c r="R538"/>
  <c r="P538"/>
  <c r="BI535"/>
  <c r="BH535"/>
  <c r="BG535"/>
  <c r="BE535"/>
  <c r="T535"/>
  <c r="R535"/>
  <c r="P535"/>
  <c r="BI533"/>
  <c r="BH533"/>
  <c r="BG533"/>
  <c r="BE533"/>
  <c r="T533"/>
  <c r="R533"/>
  <c r="P533"/>
  <c r="BI531"/>
  <c r="BH531"/>
  <c r="BG531"/>
  <c r="BE531"/>
  <c r="T531"/>
  <c r="R531"/>
  <c r="P531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4"/>
  <c r="BH514"/>
  <c r="BG514"/>
  <c r="BE514"/>
  <c r="T514"/>
  <c r="R514"/>
  <c r="P514"/>
  <c r="BI508"/>
  <c r="BH508"/>
  <c r="BG508"/>
  <c r="BE508"/>
  <c r="T508"/>
  <c r="R508"/>
  <c r="P508"/>
  <c r="BI506"/>
  <c r="BH506"/>
  <c r="BG506"/>
  <c r="BE506"/>
  <c r="T506"/>
  <c r="R506"/>
  <c r="P506"/>
  <c r="BI504"/>
  <c r="BH504"/>
  <c r="BG504"/>
  <c r="BE504"/>
  <c r="T504"/>
  <c r="R504"/>
  <c r="P504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0"/>
  <c r="BH490"/>
  <c r="BG490"/>
  <c r="BE490"/>
  <c r="T490"/>
  <c r="R490"/>
  <c r="P490"/>
  <c r="BI489"/>
  <c r="BH489"/>
  <c r="BG489"/>
  <c r="BE489"/>
  <c r="T489"/>
  <c r="R489"/>
  <c r="P489"/>
  <c r="BI480"/>
  <c r="BH480"/>
  <c r="BG480"/>
  <c r="BE480"/>
  <c r="T480"/>
  <c r="R480"/>
  <c r="P480"/>
  <c r="BI477"/>
  <c r="BH477"/>
  <c r="BG477"/>
  <c r="BE477"/>
  <c r="T477"/>
  <c r="R477"/>
  <c r="P477"/>
  <c r="BI468"/>
  <c r="BH468"/>
  <c r="BG468"/>
  <c r="BE468"/>
  <c r="T468"/>
  <c r="R468"/>
  <c r="P468"/>
  <c r="BI465"/>
  <c r="BH465"/>
  <c r="BG465"/>
  <c r="BE465"/>
  <c r="T465"/>
  <c r="R465"/>
  <c r="P465"/>
  <c r="BI464"/>
  <c r="BH464"/>
  <c r="BG464"/>
  <c r="BE464"/>
  <c r="T464"/>
  <c r="R464"/>
  <c r="P464"/>
  <c r="BI456"/>
  <c r="BH456"/>
  <c r="BG456"/>
  <c r="BE456"/>
  <c r="T456"/>
  <c r="R456"/>
  <c r="P456"/>
  <c r="BI448"/>
  <c r="BH448"/>
  <c r="BG448"/>
  <c r="BE448"/>
  <c r="T448"/>
  <c r="R448"/>
  <c r="P448"/>
  <c r="BI445"/>
  <c r="BH445"/>
  <c r="BG445"/>
  <c r="BE445"/>
  <c r="T445"/>
  <c r="R445"/>
  <c r="P445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29"/>
  <c r="BH429"/>
  <c r="BG429"/>
  <c r="BE429"/>
  <c r="T429"/>
  <c r="R429"/>
  <c r="P429"/>
  <c r="BI424"/>
  <c r="BH424"/>
  <c r="BG424"/>
  <c r="BE424"/>
  <c r="T424"/>
  <c r="R424"/>
  <c r="P424"/>
  <c r="BI417"/>
  <c r="BH417"/>
  <c r="BG417"/>
  <c r="BE417"/>
  <c r="T417"/>
  <c r="R417"/>
  <c r="P417"/>
  <c r="BI411"/>
  <c r="BH411"/>
  <c r="BG411"/>
  <c r="BE411"/>
  <c r="T411"/>
  <c r="R411"/>
  <c r="P411"/>
  <c r="BI410"/>
  <c r="BH410"/>
  <c r="BG410"/>
  <c r="BE410"/>
  <c r="T410"/>
  <c r="R410"/>
  <c r="P410"/>
  <c r="BI403"/>
  <c r="BH403"/>
  <c r="BG403"/>
  <c r="BE403"/>
  <c r="T403"/>
  <c r="R403"/>
  <c r="P403"/>
  <c r="BI397"/>
  <c r="BH397"/>
  <c r="BG397"/>
  <c r="BE397"/>
  <c r="T397"/>
  <c r="R397"/>
  <c r="P397"/>
  <c r="BI391"/>
  <c r="BH391"/>
  <c r="BG391"/>
  <c r="BE391"/>
  <c r="T391"/>
  <c r="R391"/>
  <c r="P391"/>
  <c r="BI390"/>
  <c r="BH390"/>
  <c r="BG390"/>
  <c r="BE390"/>
  <c r="T390"/>
  <c r="R390"/>
  <c r="P390"/>
  <c r="BI383"/>
  <c r="BH383"/>
  <c r="BG383"/>
  <c r="BE383"/>
  <c r="T383"/>
  <c r="R383"/>
  <c r="P383"/>
  <c r="BI376"/>
  <c r="BH376"/>
  <c r="BG376"/>
  <c r="BE376"/>
  <c r="T376"/>
  <c r="R376"/>
  <c r="P376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4"/>
  <c r="BH334"/>
  <c r="BG334"/>
  <c r="BE334"/>
  <c r="T334"/>
  <c r="R334"/>
  <c r="P334"/>
  <c r="BI329"/>
  <c r="BH329"/>
  <c r="BG329"/>
  <c r="BE329"/>
  <c r="T329"/>
  <c r="R329"/>
  <c r="P329"/>
  <c r="BI326"/>
  <c r="BH326"/>
  <c r="BG326"/>
  <c r="BE326"/>
  <c r="T326"/>
  <c r="R326"/>
  <c r="P326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9"/>
  <c r="BH309"/>
  <c r="BG309"/>
  <c r="BE309"/>
  <c r="T309"/>
  <c r="R309"/>
  <c r="P309"/>
  <c r="BI304"/>
  <c r="BH304"/>
  <c r="BG304"/>
  <c r="BE304"/>
  <c r="T304"/>
  <c r="R304"/>
  <c r="P304"/>
  <c r="BI298"/>
  <c r="BH298"/>
  <c r="BG298"/>
  <c r="BE298"/>
  <c r="T298"/>
  <c r="R298"/>
  <c r="P298"/>
  <c r="BI292"/>
  <c r="BH292"/>
  <c r="BG292"/>
  <c r="BE292"/>
  <c r="T292"/>
  <c r="R292"/>
  <c r="P292"/>
  <c r="BI291"/>
  <c r="BH291"/>
  <c r="BG291"/>
  <c r="BE291"/>
  <c r="T291"/>
  <c r="R291"/>
  <c r="P291"/>
  <c r="BI287"/>
  <c r="BH287"/>
  <c r="BG287"/>
  <c r="BE287"/>
  <c r="T287"/>
  <c r="R287"/>
  <c r="P287"/>
  <c r="BI281"/>
  <c r="BH281"/>
  <c r="BG281"/>
  <c r="BE281"/>
  <c r="T281"/>
  <c r="R281"/>
  <c r="P281"/>
  <c r="BI277"/>
  <c r="BH277"/>
  <c r="BG277"/>
  <c r="BE277"/>
  <c r="T277"/>
  <c r="R277"/>
  <c r="P277"/>
  <c r="BI271"/>
  <c r="BH271"/>
  <c r="BG271"/>
  <c r="BE271"/>
  <c r="T271"/>
  <c r="R271"/>
  <c r="P271"/>
  <c r="BI268"/>
  <c r="BH268"/>
  <c r="BG268"/>
  <c r="BE268"/>
  <c r="T268"/>
  <c r="R268"/>
  <c r="P268"/>
  <c r="BI262"/>
  <c r="BH262"/>
  <c r="BG262"/>
  <c r="BE262"/>
  <c r="T262"/>
  <c r="R262"/>
  <c r="P262"/>
  <c r="BI261"/>
  <c r="BH261"/>
  <c r="BG261"/>
  <c r="BE261"/>
  <c r="T261"/>
  <c r="R261"/>
  <c r="P261"/>
  <c r="BI258"/>
  <c r="BH258"/>
  <c r="BG258"/>
  <c r="BE258"/>
  <c r="T258"/>
  <c r="R258"/>
  <c r="P258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39"/>
  <c r="BH239"/>
  <c r="BG239"/>
  <c r="BE239"/>
  <c r="T239"/>
  <c r="R239"/>
  <c r="P239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08"/>
  <c r="BH208"/>
  <c r="BG208"/>
  <c r="BE208"/>
  <c r="T208"/>
  <c r="R208"/>
  <c r="P208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2"/>
  <c r="BH192"/>
  <c r="BG192"/>
  <c r="BE192"/>
  <c r="T192"/>
  <c r="R192"/>
  <c r="P192"/>
  <c r="BI188"/>
  <c r="BH188"/>
  <c r="BG188"/>
  <c r="BE188"/>
  <c r="T188"/>
  <c r="R188"/>
  <c r="P188"/>
  <c r="BI183"/>
  <c r="BH183"/>
  <c r="BG183"/>
  <c r="BE183"/>
  <c r="T183"/>
  <c r="R183"/>
  <c r="P183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68"/>
  <c r="BH168"/>
  <c r="BG168"/>
  <c r="BE168"/>
  <c r="T168"/>
  <c r="R168"/>
  <c r="P168"/>
  <c r="BI166"/>
  <c r="BH166"/>
  <c r="BG166"/>
  <c r="BE166"/>
  <c r="T166"/>
  <c r="R166"/>
  <c r="P166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BI134"/>
  <c r="BH134"/>
  <c r="BG134"/>
  <c r="BE134"/>
  <c r="T134"/>
  <c r="R134"/>
  <c r="P134"/>
  <c r="BI130"/>
  <c r="BH130"/>
  <c r="BG130"/>
  <c r="BE130"/>
  <c r="T130"/>
  <c r="R130"/>
  <c r="P130"/>
  <c r="BI129"/>
  <c r="BH129"/>
  <c r="BG129"/>
  <c r="BE129"/>
  <c r="T129"/>
  <c r="R129"/>
  <c r="P129"/>
  <c r="BI117"/>
  <c r="BH117"/>
  <c r="BG117"/>
  <c r="BE117"/>
  <c r="T117"/>
  <c r="R117"/>
  <c r="P117"/>
  <c r="BI116"/>
  <c r="BH116"/>
  <c r="BG116"/>
  <c r="BE116"/>
  <c r="T116"/>
  <c r="R116"/>
  <c r="P116"/>
  <c r="BI109"/>
  <c r="BH109"/>
  <c r="BG109"/>
  <c r="BE109"/>
  <c r="T109"/>
  <c r="R109"/>
  <c r="P109"/>
  <c r="J102"/>
  <c r="F102"/>
  <c r="F100"/>
  <c r="E98"/>
  <c r="J54"/>
  <c r="F54"/>
  <c r="F52"/>
  <c r="E50"/>
  <c r="J24"/>
  <c r="E24"/>
  <c r="J103"/>
  <c r="J23"/>
  <c r="J18"/>
  <c r="E18"/>
  <c r="F103"/>
  <c r="J17"/>
  <c r="J12"/>
  <c r="J52"/>
  <c r="E7"/>
  <c r="E48"/>
  <c i="2" r="J37"/>
  <c r="J36"/>
  <c i="1" r="AY55"/>
  <c i="2" r="J35"/>
  <c i="1" r="AX55"/>
  <c i="2" r="BI464"/>
  <c r="BH464"/>
  <c r="BG464"/>
  <c r="BE464"/>
  <c r="T464"/>
  <c r="R464"/>
  <c r="P464"/>
  <c r="BI458"/>
  <c r="BH458"/>
  <c r="BG458"/>
  <c r="BE458"/>
  <c r="T458"/>
  <c r="R458"/>
  <c r="P458"/>
  <c r="BI456"/>
  <c r="BH456"/>
  <c r="BG456"/>
  <c r="BE456"/>
  <c r="T456"/>
  <c r="R456"/>
  <c r="P456"/>
  <c r="BI450"/>
  <c r="BH450"/>
  <c r="BG450"/>
  <c r="BE450"/>
  <c r="T450"/>
  <c r="R450"/>
  <c r="P450"/>
  <c r="BI443"/>
  <c r="BH443"/>
  <c r="BG443"/>
  <c r="BE443"/>
  <c r="T443"/>
  <c r="R443"/>
  <c r="P443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6"/>
  <c r="BH396"/>
  <c r="BG396"/>
  <c r="BE396"/>
  <c r="T396"/>
  <c r="T395"/>
  <c r="R396"/>
  <c r="R395"/>
  <c r="P396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77"/>
  <c r="BH377"/>
  <c r="BG377"/>
  <c r="BE377"/>
  <c r="T377"/>
  <c r="R377"/>
  <c r="P377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T298"/>
  <c r="R299"/>
  <c r="R298"/>
  <c r="P299"/>
  <c r="P298"/>
  <c r="BI296"/>
  <c r="BH296"/>
  <c r="BG296"/>
  <c r="BE296"/>
  <c r="T296"/>
  <c r="T295"/>
  <c r="R296"/>
  <c r="R295"/>
  <c r="P296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3"/>
  <c r="BH133"/>
  <c r="BG133"/>
  <c r="BE133"/>
  <c r="T133"/>
  <c r="R133"/>
  <c r="P133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54"/>
  <c r="F54"/>
  <c r="F52"/>
  <c r="E50"/>
  <c r="J24"/>
  <c r="E24"/>
  <c r="J101"/>
  <c r="J23"/>
  <c r="J18"/>
  <c r="E18"/>
  <c r="F55"/>
  <c r="J17"/>
  <c r="J12"/>
  <c r="J52"/>
  <c r="E7"/>
  <c r="E94"/>
  <c i="1" r="L50"/>
  <c r="AM50"/>
  <c r="AM49"/>
  <c r="L49"/>
  <c r="AM47"/>
  <c r="L47"/>
  <c r="L45"/>
  <c r="L44"/>
  <c i="13" r="J91"/>
  <c i="10" r="J225"/>
  <c r="BK146"/>
  <c r="J93"/>
  <c i="3" r="J1624"/>
  <c r="J1535"/>
  <c r="J1425"/>
  <c r="J1382"/>
  <c r="J1323"/>
  <c r="J1248"/>
  <c r="BK1198"/>
  <c r="BK1136"/>
  <c r="BK1069"/>
  <c r="J1014"/>
  <c r="BK967"/>
  <c r="BK874"/>
  <c r="BK744"/>
  <c r="J597"/>
  <c r="BK436"/>
  <c r="BK350"/>
  <c r="BK188"/>
  <c i="2" r="BK414"/>
  <c r="BK354"/>
  <c r="J262"/>
  <c r="J169"/>
  <c i="13" r="BK95"/>
  <c i="11" r="BK107"/>
  <c i="10" r="BK228"/>
  <c r="BK154"/>
  <c i="3" r="BK1750"/>
  <c r="J1734"/>
  <c r="J1612"/>
  <c r="BK1493"/>
  <c r="J1474"/>
  <c r="BK1386"/>
  <c r="J1321"/>
  <c r="J1274"/>
  <c r="BK1224"/>
  <c r="BK1134"/>
  <c r="J1078"/>
  <c r="J864"/>
  <c r="BK767"/>
  <c r="J710"/>
  <c r="J579"/>
  <c r="BK501"/>
  <c r="J358"/>
  <c r="J234"/>
  <c r="BK176"/>
  <c i="2" r="J458"/>
  <c r="BK407"/>
  <c r="J340"/>
  <c r="J296"/>
  <c r="J264"/>
  <c i="1" r="AS54"/>
  <c i="10" r="BK142"/>
  <c i="4" r="J80"/>
  <c i="3" r="J1550"/>
  <c r="BK1485"/>
  <c r="BK1410"/>
  <c r="J1359"/>
  <c r="J1286"/>
  <c r="BK1208"/>
  <c r="J1140"/>
  <c r="BK1075"/>
  <c r="BK1020"/>
  <c r="BK893"/>
  <c r="BK801"/>
  <c r="J718"/>
  <c r="BK644"/>
  <c r="BK494"/>
  <c r="BK364"/>
  <c r="J298"/>
  <c r="J148"/>
  <c i="2" r="J401"/>
  <c r="J341"/>
  <c r="J286"/>
  <c r="BK237"/>
  <c r="BK162"/>
  <c i="11" r="BK109"/>
  <c i="10" r="J146"/>
  <c i="6" r="J80"/>
  <c i="3" r="J1592"/>
  <c r="J1497"/>
  <c r="J1412"/>
  <c r="J1353"/>
  <c r="BK1294"/>
  <c r="J1200"/>
  <c r="BK1158"/>
  <c r="J1080"/>
  <c r="J1023"/>
  <c r="J940"/>
  <c r="BK840"/>
  <c r="BK752"/>
  <c r="BK667"/>
  <c r="J581"/>
  <c r="BK448"/>
  <c r="J348"/>
  <c r="BK229"/>
  <c r="BK148"/>
  <c i="2" r="J411"/>
  <c r="BK351"/>
  <c r="J303"/>
  <c r="BK255"/>
  <c r="J167"/>
  <c i="11" r="J101"/>
  <c i="10" r="J152"/>
  <c i="3" r="J1720"/>
  <c r="BK1580"/>
  <c r="BK1517"/>
  <c r="J1467"/>
  <c r="J1392"/>
  <c r="BK1288"/>
  <c r="BK1214"/>
  <c r="BK1164"/>
  <c r="J1011"/>
  <c r="J826"/>
  <c r="BK771"/>
  <c r="BK706"/>
  <c r="BK579"/>
  <c r="J503"/>
  <c r="J424"/>
  <c r="BK359"/>
  <c r="J224"/>
  <c r="J109"/>
  <c i="2" r="J420"/>
  <c r="J322"/>
  <c r="BK243"/>
  <c i="11" r="BK112"/>
  <c r="BK91"/>
  <c i="10" r="J166"/>
  <c i="3" r="J1628"/>
  <c r="BK1533"/>
  <c r="J1458"/>
  <c r="J1333"/>
  <c r="BK1264"/>
  <c r="BK1194"/>
  <c r="BK1152"/>
  <c r="J1072"/>
  <c r="J1020"/>
  <c r="J891"/>
  <c r="BK793"/>
  <c r="BK717"/>
  <c r="BK611"/>
  <c r="BK496"/>
  <c r="BK424"/>
  <c r="BK268"/>
  <c r="J142"/>
  <c i="2" r="J429"/>
  <c r="BK363"/>
  <c r="J355"/>
  <c r="BK309"/>
  <c r="J255"/>
  <c r="J168"/>
  <c r="BK113"/>
  <c i="11" r="J92"/>
  <c i="10" r="J212"/>
  <c r="BK181"/>
  <c r="J112"/>
  <c i="3" r="BK1716"/>
  <c r="J1543"/>
  <c r="J1481"/>
  <c r="J1376"/>
  <c r="J1292"/>
  <c r="J1246"/>
  <c r="BK1184"/>
  <c r="BK1126"/>
  <c r="BK979"/>
  <c r="BK908"/>
  <c r="BK856"/>
  <c r="BK734"/>
  <c r="BK672"/>
  <c r="BK489"/>
  <c r="BK366"/>
  <c r="BK291"/>
  <c r="J192"/>
  <c i="2" r="BK429"/>
  <c r="J350"/>
  <c r="BK287"/>
  <c r="J244"/>
  <c r="J170"/>
  <c r="BK125"/>
  <c i="10" r="BK214"/>
  <c r="J132"/>
  <c i="3" r="BK1592"/>
  <c r="BK1543"/>
  <c r="BK1471"/>
  <c r="BK1384"/>
  <c r="J1316"/>
  <c r="BK1230"/>
  <c r="J1164"/>
  <c r="BK1039"/>
  <c r="BK918"/>
  <c r="J850"/>
  <c r="J777"/>
  <c r="J713"/>
  <c r="J631"/>
  <c r="BK531"/>
  <c r="J445"/>
  <c r="J309"/>
  <c i="2" r="BK347"/>
  <c r="BK281"/>
  <c r="BK250"/>
  <c r="J147"/>
  <c i="12" r="F33"/>
  <c i="1" r="AZ65"/>
  <c i="9" r="F36"/>
  <c i="1" r="BC62"/>
  <c i="9" r="F35"/>
  <c i="1" r="BB62"/>
  <c i="13" r="BK90"/>
  <c i="11" r="BK92"/>
  <c i="10" r="BK178"/>
  <c r="BK121"/>
  <c i="6" r="BK80"/>
  <c i="3" r="J1570"/>
  <c r="J1505"/>
  <c r="J1402"/>
  <c r="J1349"/>
  <c r="J1290"/>
  <c r="BK1232"/>
  <c r="BK1160"/>
  <c r="J1120"/>
  <c r="BK1051"/>
  <c r="J990"/>
  <c r="J904"/>
  <c r="J793"/>
  <c r="BK608"/>
  <c r="J506"/>
  <c r="J369"/>
  <c r="J229"/>
  <c r="BK145"/>
  <c i="2" r="J383"/>
  <c r="J288"/>
  <c r="J250"/>
  <c r="J171"/>
  <c i="13" r="BK97"/>
  <c i="11" r="J109"/>
  <c i="10" r="BK244"/>
  <c r="J194"/>
  <c i="3" r="J1750"/>
  <c r="J1716"/>
  <c r="BK1541"/>
  <c r="J1465"/>
  <c r="BK1370"/>
  <c r="J1339"/>
  <c r="BK1270"/>
  <c r="J1222"/>
  <c r="BK1130"/>
  <c r="J1075"/>
  <c r="J886"/>
  <c r="BK809"/>
  <c r="J747"/>
  <c r="BK593"/>
  <c r="BK535"/>
  <c r="BK403"/>
  <c r="BK262"/>
  <c r="J160"/>
  <c r="J129"/>
  <c i="2" r="BK423"/>
  <c r="J365"/>
  <c r="J299"/>
  <c r="J269"/>
  <c r="BK222"/>
  <c i="13" r="J95"/>
  <c i="11" r="BK106"/>
  <c i="10" r="J226"/>
  <c r="J205"/>
  <c r="BK164"/>
  <c r="BK112"/>
  <c i="3" r="BK1595"/>
  <c r="J1545"/>
  <c r="J1491"/>
  <c r="BK1412"/>
  <c r="BK1376"/>
  <c r="BK1337"/>
  <c r="J1268"/>
  <c r="J1178"/>
  <c r="J1128"/>
  <c r="J1069"/>
  <c r="BK973"/>
  <c r="J874"/>
  <c r="J782"/>
  <c r="J691"/>
  <c r="BK614"/>
  <c r="J468"/>
  <c r="J363"/>
  <c r="BK277"/>
  <c r="BK142"/>
  <c i="2" r="BK386"/>
  <c r="BK336"/>
  <c r="J277"/>
  <c r="BK228"/>
  <c r="BK173"/>
  <c i="11" r="J91"/>
  <c i="10" r="BK124"/>
  <c i="3" r="BK1635"/>
  <c r="J1578"/>
  <c r="J1480"/>
  <c r="BK1402"/>
  <c r="BK1339"/>
  <c r="J1250"/>
  <c r="BK1192"/>
  <c r="J1101"/>
  <c r="BK1048"/>
  <c r="J1003"/>
  <c r="BK921"/>
  <c r="BK831"/>
  <c r="BK769"/>
  <c r="BK691"/>
  <c r="BK622"/>
  <c r="BK445"/>
  <c r="J354"/>
  <c r="BK248"/>
  <c r="BK183"/>
  <c i="2" r="J443"/>
  <c r="BK365"/>
  <c r="BK307"/>
  <c r="BK247"/>
  <c r="BK194"/>
  <c i="11" r="BK103"/>
  <c i="10" r="BK231"/>
  <c i="8" r="J80"/>
  <c i="3" r="J1586"/>
  <c r="J1525"/>
  <c r="J1488"/>
  <c r="J1357"/>
  <c r="J1266"/>
  <c r="BK1200"/>
  <c r="BK1146"/>
  <c r="J1009"/>
  <c r="J946"/>
  <c r="BK818"/>
  <c r="J743"/>
  <c r="BK664"/>
  <c r="BK519"/>
  <c r="J438"/>
  <c r="BK360"/>
  <c r="BK320"/>
  <c r="J183"/>
  <c i="2" r="J437"/>
  <c r="J323"/>
  <c r="J263"/>
  <c r="BK213"/>
  <c i="11" r="J107"/>
  <c i="10" r="BK218"/>
  <c r="BK132"/>
  <c i="3" r="BK1568"/>
  <c r="J1449"/>
  <c r="J1329"/>
  <c r="BK1244"/>
  <c r="BK1174"/>
  <c r="BK1116"/>
  <c r="BK1057"/>
  <c r="BK990"/>
  <c r="BK877"/>
  <c r="BK763"/>
  <c r="J706"/>
  <c r="J622"/>
  <c r="J504"/>
  <c r="J437"/>
  <c r="BK340"/>
  <c r="BK228"/>
  <c i="2" r="BK458"/>
  <c r="J407"/>
  <c r="J358"/>
  <c r="J338"/>
  <c r="BK267"/>
  <c r="J240"/>
  <c r="J146"/>
  <c i="11" r="BK111"/>
  <c r="J86"/>
  <c i="10" r="J210"/>
  <c r="J142"/>
  <c i="9" r="BK80"/>
  <c i="3" r="BK1589"/>
  <c r="BK1513"/>
  <c r="J1380"/>
  <c r="BK1316"/>
  <c r="BK1262"/>
  <c r="J1194"/>
  <c r="BK1142"/>
  <c r="BK1066"/>
  <c r="J965"/>
  <c r="J885"/>
  <c r="J757"/>
  <c r="BK718"/>
  <c r="BK668"/>
  <c r="BK504"/>
  <c r="BK357"/>
  <c r="J258"/>
  <c r="J197"/>
  <c i="2" r="J394"/>
  <c r="BK358"/>
  <c r="J309"/>
  <c r="J256"/>
  <c r="BK171"/>
  <c r="BK120"/>
  <c i="10" r="BK222"/>
  <c r="BK99"/>
  <c i="3" r="J1604"/>
  <c r="J1552"/>
  <c r="J1521"/>
  <c r="BK1433"/>
  <c r="J1374"/>
  <c r="BK1284"/>
  <c r="BK1226"/>
  <c r="J1172"/>
  <c r="J984"/>
  <c r="BK906"/>
  <c r="J831"/>
  <c r="J744"/>
  <c r="BK694"/>
  <c r="BK653"/>
  <c r="J544"/>
  <c r="BK490"/>
  <c r="J350"/>
  <c r="BK261"/>
  <c r="BK192"/>
  <c i="2" r="J325"/>
  <c r="J273"/>
  <c r="J236"/>
  <c r="BK117"/>
  <c i="6" r="F36"/>
  <c i="1" r="BC59"/>
  <c i="7" r="J33"/>
  <c i="1" r="AV60"/>
  <c i="8" r="F37"/>
  <c i="1" r="BD61"/>
  <c i="13" r="J97"/>
  <c i="11" r="BK100"/>
  <c i="10" r="BK224"/>
  <c r="J154"/>
  <c r="BK90"/>
  <c i="3" r="J1620"/>
  <c r="BK1523"/>
  <c r="J1419"/>
  <c r="J1390"/>
  <c r="BK1329"/>
  <c r="BK1313"/>
  <c r="BK1212"/>
  <c r="BK1172"/>
  <c r="J1122"/>
  <c r="BK1092"/>
  <c r="J1017"/>
  <c r="BK940"/>
  <c r="J828"/>
  <c r="J694"/>
  <c r="J550"/>
  <c r="J429"/>
  <c r="J292"/>
  <c r="BK178"/>
  <c r="BK134"/>
  <c i="2" r="J361"/>
  <c r="J278"/>
  <c r="BK239"/>
  <c r="BK146"/>
  <c i="13" r="BK89"/>
  <c i="10" r="BK239"/>
  <c r="J181"/>
  <c i="3" r="J1744"/>
  <c r="J1632"/>
  <c r="BK1501"/>
  <c r="BK1476"/>
  <c r="BK1357"/>
  <c r="BK1323"/>
  <c r="BK1258"/>
  <c r="J1154"/>
  <c r="BK1089"/>
  <c r="J918"/>
  <c r="J820"/>
  <c r="J748"/>
  <c r="BK628"/>
  <c r="J567"/>
  <c r="BK456"/>
  <c r="J329"/>
  <c r="J231"/>
  <c r="BK208"/>
  <c r="BK144"/>
  <c i="2" r="BK383"/>
  <c r="J336"/>
  <c r="BK274"/>
  <c r="BK252"/>
  <c r="BK183"/>
  <c i="13" r="BK92"/>
  <c i="11" r="J94"/>
  <c i="10" r="BK223"/>
  <c r="J202"/>
  <c r="J162"/>
  <c r="J122"/>
  <c i="3" r="BK1734"/>
  <c r="BK1544"/>
  <c r="BK1507"/>
  <c r="J1445"/>
  <c r="J1386"/>
  <c r="BK1345"/>
  <c r="BK1278"/>
  <c r="J1182"/>
  <c r="BK1120"/>
  <c r="BK1042"/>
  <c r="BK944"/>
  <c r="BK838"/>
  <c r="J704"/>
  <c r="BK631"/>
  <c r="J493"/>
  <c r="J373"/>
  <c r="J174"/>
  <c r="BK116"/>
  <c i="2" r="J393"/>
  <c r="BK343"/>
  <c r="J284"/>
  <c r="J247"/>
  <c r="J183"/>
  <c i="11" r="BK113"/>
  <c i="10" r="BK152"/>
  <c i="9" r="F37"/>
  <c i="3" r="J1476"/>
  <c r="J1384"/>
  <c r="BK1310"/>
  <c r="BK1222"/>
  <c r="J1174"/>
  <c r="J1098"/>
  <c r="J1057"/>
  <c r="BK934"/>
  <c r="BK886"/>
  <c r="J785"/>
  <c r="J723"/>
  <c r="J628"/>
  <c r="J538"/>
  <c r="BK417"/>
  <c r="J262"/>
  <c r="J188"/>
  <c i="2" r="BK450"/>
  <c r="J371"/>
  <c r="J339"/>
  <c r="BK257"/>
  <c r="J198"/>
  <c i="12" r="J80"/>
  <c i="10" r="J222"/>
  <c r="BK93"/>
  <c i="3" r="BK1624"/>
  <c r="J1549"/>
  <c r="J1509"/>
  <c r="J1410"/>
  <c r="J1298"/>
  <c r="J1230"/>
  <c r="J1180"/>
  <c r="BK1128"/>
  <c r="J960"/>
  <c r="J856"/>
  <c r="J765"/>
  <c r="J728"/>
  <c r="BK626"/>
  <c r="J497"/>
  <c r="J410"/>
  <c r="BK358"/>
  <c r="J223"/>
  <c r="J162"/>
  <c i="2" r="BK425"/>
  <c r="J307"/>
  <c r="BK265"/>
  <c r="BK168"/>
  <c i="10" r="J241"/>
  <c r="BK205"/>
  <c i="3" r="J1622"/>
  <c r="BK1382"/>
  <c r="BK1292"/>
  <c r="J1192"/>
  <c r="J1142"/>
  <c r="J1086"/>
  <c r="J1030"/>
  <c r="BK902"/>
  <c r="J818"/>
  <c r="J736"/>
  <c r="BK675"/>
  <c r="J547"/>
  <c r="BK435"/>
  <c r="J271"/>
  <c r="BK117"/>
  <c i="2" r="J414"/>
  <c r="BK360"/>
  <c r="J351"/>
  <c r="BK286"/>
  <c r="BK248"/>
  <c r="J194"/>
  <c i="11" r="BK108"/>
  <c i="10" r="J239"/>
  <c r="J206"/>
  <c r="BK114"/>
  <c i="3" r="J1736"/>
  <c r="J1602"/>
  <c r="BK1511"/>
  <c r="BK1473"/>
  <c r="J1372"/>
  <c r="BK1301"/>
  <c r="J1234"/>
  <c r="J1198"/>
  <c r="BK1138"/>
  <c r="J1048"/>
  <c r="J910"/>
  <c r="J809"/>
  <c r="J719"/>
  <c r="BK650"/>
  <c r="J464"/>
  <c r="J364"/>
  <c r="BK251"/>
  <c r="BK200"/>
  <c i="2" r="BK435"/>
  <c r="BK335"/>
  <c r="BK284"/>
  <c r="BK204"/>
  <c r="BK157"/>
  <c i="10" r="BK241"/>
  <c r="J169"/>
  <c i="3" r="J1728"/>
  <c r="BK1565"/>
  <c r="BK1525"/>
  <c r="BK1462"/>
  <c r="BK1394"/>
  <c r="J1307"/>
  <c r="BK1242"/>
  <c r="BK1186"/>
  <c r="BK1086"/>
  <c r="J944"/>
  <c r="BK888"/>
  <c r="BK820"/>
  <c r="J726"/>
  <c r="J611"/>
  <c r="BK506"/>
  <c r="J435"/>
  <c r="J340"/>
  <c r="J287"/>
  <c r="J173"/>
  <c i="2" r="BK299"/>
  <c r="BK251"/>
  <c r="J175"/>
  <c i="9" r="F33"/>
  <c i="1" r="AZ62"/>
  <c i="6" r="F33"/>
  <c i="1" r="AZ59"/>
  <c i="4" r="F36"/>
  <c i="1" r="BC57"/>
  <c i="11" r="J112"/>
  <c r="BK86"/>
  <c i="10" r="J164"/>
  <c r="BK102"/>
  <c i="3" r="J1589"/>
  <c r="J1517"/>
  <c r="BK1413"/>
  <c r="J1370"/>
  <c r="J1325"/>
  <c r="BK1246"/>
  <c r="BK1180"/>
  <c r="J1134"/>
  <c r="J1095"/>
  <c r="J1036"/>
  <c r="J988"/>
  <c r="J877"/>
  <c r="BK719"/>
  <c r="BK565"/>
  <c r="J465"/>
  <c r="J334"/>
  <c r="BK227"/>
  <c r="J117"/>
  <c i="2" r="J368"/>
  <c r="J314"/>
  <c r="BK256"/>
  <c r="J222"/>
  <c i="13" r="BK99"/>
  <c i="11" r="BK99"/>
  <c i="10" r="J218"/>
  <c r="BK175"/>
  <c i="8" r="BK80"/>
  <c i="3" r="J1741"/>
  <c r="BK1620"/>
  <c r="J1485"/>
  <c r="BK1450"/>
  <c r="BK1361"/>
  <c r="BK1333"/>
  <c r="J1301"/>
  <c r="J1208"/>
  <c r="BK1118"/>
  <c r="BK1072"/>
  <c r="J880"/>
  <c r="J750"/>
  <c r="J683"/>
  <c r="BK495"/>
  <c r="J357"/>
  <c r="J304"/>
  <c r="BK217"/>
  <c r="J149"/>
  <c i="2" r="BK438"/>
  <c r="J386"/>
  <c r="J337"/>
  <c r="BK289"/>
  <c r="J267"/>
  <c r="J239"/>
  <c i="13" r="BK94"/>
  <c i="11" r="J113"/>
  <c i="10" r="J234"/>
  <c r="J208"/>
  <c r="BK186"/>
  <c r="BK126"/>
  <c i="9" r="J80"/>
  <c i="3" r="J1547"/>
  <c r="J1473"/>
  <c r="BK1404"/>
  <c r="BK1374"/>
  <c r="BK1307"/>
  <c r="BK1202"/>
  <c r="BK1168"/>
  <c r="BK1110"/>
  <c r="BK993"/>
  <c r="BK880"/>
  <c r="BK775"/>
  <c r="BK680"/>
  <c r="BK591"/>
  <c r="J448"/>
  <c r="BK354"/>
  <c r="BK160"/>
  <c i="2" r="BK437"/>
  <c r="J354"/>
  <c r="BK323"/>
  <c r="J270"/>
  <c r="J218"/>
  <c r="BK147"/>
  <c i="11" r="BK102"/>
  <c i="10" r="J128"/>
  <c i="4" r="BK80"/>
  <c i="3" r="J1556"/>
  <c r="BK1467"/>
  <c r="BK1392"/>
  <c r="J1260"/>
  <c r="J1236"/>
  <c r="J1156"/>
  <c r="BK1095"/>
  <c r="J1027"/>
  <c r="BK960"/>
  <c r="BK891"/>
  <c r="J775"/>
  <c r="BK732"/>
  <c r="BK656"/>
  <c r="BK547"/>
  <c r="J494"/>
  <c r="J365"/>
  <c r="J254"/>
  <c r="J220"/>
  <c r="J144"/>
  <c i="2" r="J423"/>
  <c r="BK340"/>
  <c r="BK292"/>
  <c r="BK244"/>
  <c r="J127"/>
  <c i="10" r="J244"/>
  <c r="BK128"/>
  <c i="3" r="BK1630"/>
  <c r="J1565"/>
  <c r="BK1519"/>
  <c r="J1469"/>
  <c r="J1368"/>
  <c r="J1282"/>
  <c r="J1212"/>
  <c r="BK1144"/>
  <c r="BK982"/>
  <c r="BK862"/>
  <c r="J767"/>
  <c r="J717"/>
  <c r="J608"/>
  <c r="BK499"/>
  <c r="BK373"/>
  <c r="BK342"/>
  <c r="J251"/>
  <c r="J166"/>
  <c i="2" r="J387"/>
  <c r="BK279"/>
  <c r="BK240"/>
  <c r="J133"/>
  <c i="11" r="J97"/>
  <c i="10" r="J140"/>
  <c i="3" r="BK1583"/>
  <c r="J1529"/>
  <c r="J1437"/>
  <c r="J1296"/>
  <c r="BK1236"/>
  <c r="J1168"/>
  <c r="J1118"/>
  <c r="J1051"/>
  <c r="BK988"/>
  <c r="J869"/>
  <c r="BK750"/>
  <c r="BK704"/>
  <c r="J565"/>
  <c r="J490"/>
  <c r="J391"/>
  <c r="BK287"/>
  <c r="J147"/>
  <c i="2" r="BK456"/>
  <c r="BK401"/>
  <c r="J359"/>
  <c r="J321"/>
  <c r="BK264"/>
  <c r="J241"/>
  <c r="J117"/>
  <c i="11" r="J98"/>
  <c i="10" r="J229"/>
  <c r="J183"/>
  <c r="J115"/>
  <c i="5" r="BK80"/>
  <c i="3" r="J1610"/>
  <c r="J1531"/>
  <c r="J1429"/>
  <c r="J1364"/>
  <c r="BK1280"/>
  <c r="J1232"/>
  <c r="BK1162"/>
  <c r="BK1122"/>
  <c r="J982"/>
  <c r="J893"/>
  <c r="J798"/>
  <c r="BK710"/>
  <c r="J522"/>
  <c r="J383"/>
  <c r="BK271"/>
  <c r="BK225"/>
  <c r="BK130"/>
  <c i="2" r="J360"/>
  <c r="BK294"/>
  <c r="J252"/>
  <c r="J173"/>
  <c r="J139"/>
  <c i="10" r="J213"/>
  <c r="J135"/>
  <c i="3" r="BK1610"/>
  <c r="BK1547"/>
  <c r="BK1499"/>
  <c r="J1450"/>
  <c r="J1361"/>
  <c r="BK1274"/>
  <c r="J1224"/>
  <c r="J1160"/>
  <c r="BK946"/>
  <c r="J872"/>
  <c r="BK748"/>
  <c r="BK700"/>
  <c r="J650"/>
  <c r="BK538"/>
  <c r="J477"/>
  <c r="J338"/>
  <c r="BK223"/>
  <c r="J116"/>
  <c i="2" r="BK321"/>
  <c r="J276"/>
  <c r="BK245"/>
  <c i="6" r="F37"/>
  <c i="1" r="BD59"/>
  <c i="4" r="F37"/>
  <c i="1" r="BD57"/>
  <c i="12" r="F35"/>
  <c i="1" r="BB65"/>
  <c i="13" r="J93"/>
  <c i="11" r="BK95"/>
  <c i="10" r="BK194"/>
  <c r="J139"/>
  <c i="3" r="BK1628"/>
  <c r="BK1539"/>
  <c r="J1501"/>
  <c r="BK1400"/>
  <c r="J1337"/>
  <c r="J1276"/>
  <c r="J1202"/>
  <c r="J1166"/>
  <c r="BK1114"/>
  <c r="J1039"/>
  <c r="BK965"/>
  <c r="BK867"/>
  <c r="BK713"/>
  <c r="J552"/>
  <c r="BK493"/>
  <c r="J362"/>
  <c r="BK258"/>
  <c r="BK147"/>
  <c i="2" r="BK400"/>
  <c r="J348"/>
  <c r="BK276"/>
  <c r="J238"/>
  <c r="J110"/>
  <c i="13" r="J87"/>
  <c i="10" r="BK248"/>
  <c r="J209"/>
  <c r="J100"/>
  <c i="3" r="J1748"/>
  <c r="J1640"/>
  <c r="J1527"/>
  <c r="BK1480"/>
  <c r="J1400"/>
  <c r="J1355"/>
  <c r="BK1304"/>
  <c r="BK1248"/>
  <c r="BK1166"/>
  <c r="J1110"/>
  <c r="J913"/>
  <c r="J841"/>
  <c r="BK751"/>
  <c r="J656"/>
  <c r="J533"/>
  <c r="BK372"/>
  <c r="BK309"/>
  <c r="BK224"/>
  <c r="J158"/>
  <c i="2" r="BK442"/>
  <c r="BK393"/>
  <c r="J317"/>
  <c r="J287"/>
  <c r="J243"/>
  <c r="J149"/>
  <c i="12" r="BK80"/>
  <c i="11" r="BK97"/>
  <c i="10" r="BK216"/>
  <c r="J196"/>
  <c r="BK135"/>
  <c r="BK91"/>
  <c i="3" r="J1568"/>
  <c r="BK1515"/>
  <c r="J1462"/>
  <c r="J1388"/>
  <c r="BK1282"/>
  <c r="J1258"/>
  <c r="J1136"/>
  <c r="BK1101"/>
  <c r="BK1009"/>
  <c r="J906"/>
  <c r="BK810"/>
  <c r="BK747"/>
  <c r="J675"/>
  <c r="BK508"/>
  <c r="BK429"/>
  <c r="J359"/>
  <c r="J168"/>
  <c i="2" r="J438"/>
  <c r="J352"/>
  <c r="BK303"/>
  <c r="BK266"/>
  <c r="BK209"/>
  <c r="BK139"/>
  <c i="10" r="BK211"/>
  <c r="BK122"/>
  <c i="3" r="BK1622"/>
  <c r="J1523"/>
  <c r="J1422"/>
  <c r="J1341"/>
  <c r="J1256"/>
  <c r="BK1228"/>
  <c r="J1146"/>
  <c r="BK1063"/>
  <c r="BK1014"/>
  <c r="BK937"/>
  <c r="J883"/>
  <c r="BK812"/>
  <c r="BK743"/>
  <c r="J659"/>
  <c r="BK540"/>
  <c r="BK438"/>
  <c r="BK352"/>
  <c r="J245"/>
  <c r="BK173"/>
  <c i="2" r="J425"/>
  <c r="BK337"/>
  <c r="BK278"/>
  <c r="J230"/>
  <c r="J125"/>
  <c i="11" r="BK89"/>
  <c i="10" r="J117"/>
  <c i="3" r="BK1604"/>
  <c r="J1555"/>
  <c r="BK1503"/>
  <c r="J1433"/>
  <c r="J1304"/>
  <c r="BK1238"/>
  <c r="BK1188"/>
  <c r="J1148"/>
  <c r="J999"/>
  <c r="J949"/>
  <c r="J810"/>
  <c r="BK745"/>
  <c r="J672"/>
  <c r="BK544"/>
  <c r="BK477"/>
  <c r="BK365"/>
  <c r="BK338"/>
  <c r="BK216"/>
  <c i="2" r="BK464"/>
  <c r="BK359"/>
  <c r="BK273"/>
  <c r="J228"/>
  <c r="J122"/>
  <c i="10" r="BK226"/>
  <c r="BK200"/>
  <c i="3" r="J1557"/>
  <c r="BK1521"/>
  <c r="J1471"/>
  <c r="BK1335"/>
  <c r="J1284"/>
  <c r="J1228"/>
  <c r="BK1156"/>
  <c r="BK1083"/>
  <c r="BK1017"/>
  <c r="J926"/>
  <c r="J840"/>
  <c r="J740"/>
  <c r="BK661"/>
  <c r="BK503"/>
  <c r="BK442"/>
  <c r="J366"/>
  <c r="BK245"/>
  <c r="J130"/>
  <c i="2" r="BK421"/>
  <c r="BK394"/>
  <c r="BK356"/>
  <c r="BK296"/>
  <c r="J257"/>
  <c r="J212"/>
  <c r="BK133"/>
  <c i="11" r="J105"/>
  <c i="10" r="BK225"/>
  <c r="J186"/>
  <c r="J124"/>
  <c r="J96"/>
  <c i="3" r="BK1618"/>
  <c r="BK1556"/>
  <c r="BK1482"/>
  <c r="BK1406"/>
  <c r="J1343"/>
  <c r="BK1276"/>
  <c r="J1226"/>
  <c r="J1190"/>
  <c r="J1144"/>
  <c r="J1045"/>
  <c r="BK943"/>
  <c r="BK872"/>
  <c r="BK754"/>
  <c r="BK683"/>
  <c r="BK533"/>
  <c r="J436"/>
  <c r="BK334"/>
  <c r="BK230"/>
  <c r="BK158"/>
  <c i="2" r="BK371"/>
  <c r="BK325"/>
  <c r="J271"/>
  <c r="BK218"/>
  <c r="BK165"/>
  <c i="10" r="J231"/>
  <c r="J91"/>
  <c i="3" r="J1595"/>
  <c r="BK1549"/>
  <c r="J1493"/>
  <c r="BK1408"/>
  <c r="BK1353"/>
  <c r="BK1268"/>
  <c r="BK1190"/>
  <c r="J1104"/>
  <c r="BK1011"/>
  <c r="BK942"/>
  <c r="J853"/>
  <c r="BK785"/>
  <c r="BK723"/>
  <c r="BK659"/>
  <c r="BK550"/>
  <c r="BK497"/>
  <c r="J411"/>
  <c r="BK329"/>
  <c r="BK231"/>
  <c r="J141"/>
  <c i="2" r="J289"/>
  <c r="BK262"/>
  <c r="J209"/>
  <c i="12" r="F37"/>
  <c i="1" r="BD65"/>
  <c i="8" r="F33"/>
  <c i="1" r="AZ61"/>
  <c i="5" r="F33"/>
  <c i="1" r="AZ58"/>
  <c i="13" r="J99"/>
  <c i="11" r="J102"/>
  <c i="10" r="J214"/>
  <c r="BK117"/>
  <c i="3" r="J1635"/>
  <c r="BK1552"/>
  <c r="BK1454"/>
  <c r="J1394"/>
  <c r="BK1327"/>
  <c r="J1280"/>
  <c r="BK1206"/>
  <c r="BK1140"/>
  <c r="BK1107"/>
  <c r="BK1054"/>
  <c r="J993"/>
  <c r="J908"/>
  <c r="J751"/>
  <c r="J614"/>
  <c r="J525"/>
  <c r="J390"/>
  <c r="J268"/>
  <c r="BK151"/>
  <c i="2" r="J356"/>
  <c r="J282"/>
  <c r="BK246"/>
  <c r="BK170"/>
  <c i="13" r="J92"/>
  <c i="11" r="J96"/>
  <c i="10" r="BK210"/>
  <c r="J102"/>
  <c i="3" r="BK1744"/>
  <c r="BK1720"/>
  <c r="BK1545"/>
  <c r="BK1481"/>
  <c r="BK1422"/>
  <c r="J1327"/>
  <c r="J1254"/>
  <c r="BK1210"/>
  <c r="J1083"/>
  <c r="J1060"/>
  <c r="BK848"/>
  <c r="J763"/>
  <c r="J664"/>
  <c r="J489"/>
  <c r="BK361"/>
  <c r="J291"/>
  <c r="J200"/>
  <c r="BK135"/>
  <c i="2" r="J435"/>
  <c r="J375"/>
  <c r="BK314"/>
  <c r="BK270"/>
  <c r="J251"/>
  <c r="J179"/>
  <c i="13" r="BK87"/>
  <c i="11" r="J104"/>
  <c i="10" r="J220"/>
  <c r="J198"/>
  <c r="BK140"/>
  <c i="7" r="J80"/>
  <c i="3" r="J1551"/>
  <c r="J1513"/>
  <c r="J1428"/>
  <c r="BK1378"/>
  <c r="BK1298"/>
  <c r="J1262"/>
  <c r="BK1176"/>
  <c r="J1124"/>
  <c r="J1033"/>
  <c r="J925"/>
  <c r="BK859"/>
  <c r="BK757"/>
  <c r="BK689"/>
  <c r="BK552"/>
  <c r="BK410"/>
  <c r="J352"/>
  <c r="J151"/>
  <c i="2" r="J419"/>
  <c r="BK350"/>
  <c r="J290"/>
  <c r="J248"/>
  <c r="J188"/>
  <c i="11" r="J115"/>
  <c i="10" r="BK202"/>
  <c i="5" r="F36"/>
  <c i="3" r="BK1488"/>
  <c r="J1408"/>
  <c r="J1347"/>
  <c r="J1264"/>
  <c r="J1196"/>
  <c r="BK1124"/>
  <c r="J1042"/>
  <c r="J979"/>
  <c r="BK910"/>
  <c r="BK828"/>
  <c r="BK765"/>
  <c r="BK670"/>
  <c r="J593"/>
  <c r="J495"/>
  <c r="J397"/>
  <c r="J261"/>
  <c r="J208"/>
  <c r="BK109"/>
  <c i="2" r="BK420"/>
  <c r="BK331"/>
  <c r="J281"/>
  <c r="J204"/>
  <c i="11" r="J111"/>
  <c i="10" r="BK236"/>
  <c r="BK113"/>
  <c i="3" r="J1637"/>
  <c r="BK1557"/>
  <c r="J1511"/>
  <c r="BK1465"/>
  <c r="BK1349"/>
  <c r="J1244"/>
  <c r="J1170"/>
  <c r="J1113"/>
  <c r="J956"/>
  <c r="BK782"/>
  <c r="BK740"/>
  <c r="BK647"/>
  <c r="BK567"/>
  <c r="BK468"/>
  <c r="BK371"/>
  <c r="BK304"/>
  <c r="J217"/>
  <c i="2" r="J464"/>
  <c r="BK375"/>
  <c r="J292"/>
  <c r="BK253"/>
  <c r="J164"/>
  <c i="11" r="J99"/>
  <c i="10" r="BK212"/>
  <c i="3" r="BK1722"/>
  <c r="J1539"/>
  <c r="J1515"/>
  <c r="J1478"/>
  <c r="J1441"/>
  <c r="BK1355"/>
  <c r="BK1266"/>
  <c r="J1186"/>
  <c r="J1138"/>
  <c r="BK1045"/>
  <c r="BK963"/>
  <c r="BK883"/>
  <c r="BK777"/>
  <c r="BK728"/>
  <c r="J626"/>
  <c r="BK465"/>
  <c r="BK376"/>
  <c r="J248"/>
  <c r="BK141"/>
  <c i="2" r="J427"/>
  <c r="J400"/>
  <c r="BK348"/>
  <c r="J265"/>
  <c r="J242"/>
  <c r="J163"/>
  <c i="11" r="J106"/>
  <c i="10" r="J227"/>
  <c r="BK208"/>
  <c r="BK139"/>
  <c r="BK100"/>
  <c i="3" r="J1630"/>
  <c r="BK1551"/>
  <c r="BK1474"/>
  <c r="J1351"/>
  <c r="J1278"/>
  <c r="J1218"/>
  <c r="BK1182"/>
  <c r="J1126"/>
  <c r="BK984"/>
  <c r="BK904"/>
  <c r="BK850"/>
  <c r="J700"/>
  <c r="BK554"/>
  <c r="BK411"/>
  <c r="J356"/>
  <c r="BK234"/>
  <c r="J135"/>
  <c i="2" r="J363"/>
  <c r="BK322"/>
  <c r="J266"/>
  <c r="BK175"/>
  <c r="BK149"/>
  <c i="10" r="BK234"/>
  <c r="J178"/>
  <c i="3" r="J1739"/>
  <c r="BK1586"/>
  <c r="BK1529"/>
  <c r="BK1458"/>
  <c r="J1378"/>
  <c r="J1294"/>
  <c r="J1252"/>
  <c r="J1210"/>
  <c r="J1089"/>
  <c r="J947"/>
  <c r="BK885"/>
  <c r="BK806"/>
  <c r="J730"/>
  <c r="J689"/>
  <c r="J551"/>
  <c r="J480"/>
  <c r="J361"/>
  <c r="BK292"/>
  <c r="BK205"/>
  <c i="2" r="J335"/>
  <c r="BK282"/>
  <c r="BK254"/>
  <c r="J157"/>
  <c i="7" r="F37"/>
  <c i="1" r="BD60"/>
  <c i="4" r="J33"/>
  <c i="1" r="AV57"/>
  <c i="8" r="F35"/>
  <c i="1" r="BB61"/>
  <c i="13" r="J94"/>
  <c i="11" r="BK96"/>
  <c i="10" r="BK183"/>
  <c r="BK109"/>
  <c i="3" r="BK1736"/>
  <c r="J1544"/>
  <c r="BK1437"/>
  <c r="J1404"/>
  <c r="BK1341"/>
  <c r="BK1321"/>
  <c r="J1242"/>
  <c r="BK1178"/>
  <c r="J1130"/>
  <c r="J1066"/>
  <c r="BK1003"/>
  <c r="J921"/>
  <c r="BK798"/>
  <c r="J661"/>
  <c r="J519"/>
  <c r="J376"/>
  <c r="J281"/>
  <c r="BK166"/>
  <c i="2" r="BK387"/>
  <c r="J343"/>
  <c r="BK268"/>
  <c r="J162"/>
  <c i="13" r="BK91"/>
  <c i="11" r="BK98"/>
  <c i="10" r="J224"/>
  <c r="BK96"/>
  <c i="3" r="BK1741"/>
  <c r="J1626"/>
  <c r="J1519"/>
  <c r="BK1469"/>
  <c r="BK1359"/>
  <c r="J1310"/>
  <c r="BK1252"/>
  <c r="J1204"/>
  <c r="J1107"/>
  <c r="J902"/>
  <c r="J812"/>
  <c r="BK726"/>
  <c r="BK581"/>
  <c r="BK516"/>
  <c r="J442"/>
  <c r="J320"/>
  <c r="J225"/>
  <c r="BK162"/>
  <c r="J134"/>
  <c i="2" r="BK396"/>
  <c r="J346"/>
  <c r="BK290"/>
  <c r="BK263"/>
  <c r="BK167"/>
  <c i="13" r="J90"/>
  <c i="11" r="BK105"/>
  <c i="10" r="BK229"/>
  <c r="BK209"/>
  <c r="BK166"/>
  <c r="J113"/>
  <c i="3" r="BK1632"/>
  <c r="BK1535"/>
  <c r="J1495"/>
  <c r="J1416"/>
  <c r="J1366"/>
  <c r="J1313"/>
  <c r="J1240"/>
  <c r="BK1170"/>
  <c r="BK1080"/>
  <c r="J961"/>
  <c r="J848"/>
  <c r="J742"/>
  <c r="J670"/>
  <c r="BK551"/>
  <c r="BK391"/>
  <c r="BK281"/>
  <c i="2" r="BK443"/>
  <c r="BK355"/>
  <c r="J331"/>
  <c r="J279"/>
  <c r="BK238"/>
  <c r="J120"/>
  <c i="11" r="J89"/>
  <c i="10" r="J114"/>
  <c i="3" r="J1618"/>
  <c r="BK1531"/>
  <c r="BK1441"/>
  <c r="BK1366"/>
  <c r="J1288"/>
  <c r="BK1220"/>
  <c r="BK1150"/>
  <c r="BK1078"/>
  <c r="J967"/>
  <c r="BK925"/>
  <c r="BK869"/>
  <c r="J806"/>
  <c r="BK634"/>
  <c r="BK525"/>
  <c r="BK390"/>
  <c r="BK326"/>
  <c r="BK239"/>
  <c r="BK149"/>
  <c i="2" r="J421"/>
  <c r="BK317"/>
  <c r="BK291"/>
  <c r="BK241"/>
  <c r="BK164"/>
  <c i="11" r="J100"/>
  <c i="10" r="BK220"/>
  <c i="5" r="J80"/>
  <c i="3" r="BK1570"/>
  <c r="J1533"/>
  <c r="J1499"/>
  <c r="BK1419"/>
  <c r="J1345"/>
  <c r="BK1234"/>
  <c r="J1152"/>
  <c r="BK1027"/>
  <c r="J838"/>
  <c r="J752"/>
  <c r="J677"/>
  <c r="J514"/>
  <c r="BK437"/>
  <c r="BK362"/>
  <c r="J315"/>
  <c r="J205"/>
  <c i="2" r="J450"/>
  <c r="BK368"/>
  <c r="BK288"/>
  <c r="BK236"/>
  <c r="BK127"/>
  <c i="10" r="J228"/>
  <c r="BK196"/>
  <c i="3" r="BK1637"/>
  <c r="BK1505"/>
  <c r="BK1495"/>
  <c r="BK1425"/>
  <c r="BK1331"/>
  <c r="J1272"/>
  <c r="J1216"/>
  <c r="J1132"/>
  <c r="BK1036"/>
  <c r="BK999"/>
  <c r="J889"/>
  <c r="BK790"/>
  <c r="J732"/>
  <c r="J653"/>
  <c r="BK480"/>
  <c r="J372"/>
  <c r="J239"/>
  <c i="2" r="J442"/>
  <c r="BK388"/>
  <c r="BK346"/>
  <c r="BK271"/>
  <c r="J245"/>
  <c r="J152"/>
  <c r="J107"/>
  <c i="11" r="J95"/>
  <c i="10" r="J211"/>
  <c r="J121"/>
  <c i="7" r="BK80"/>
  <c i="3" r="BK1612"/>
  <c r="BK1537"/>
  <c r="BK1445"/>
  <c r="BK1368"/>
  <c r="BK1286"/>
  <c r="BK1250"/>
  <c r="J1214"/>
  <c r="J1158"/>
  <c r="J1116"/>
  <c r="J973"/>
  <c r="J888"/>
  <c r="J771"/>
  <c r="BK742"/>
  <c r="J673"/>
  <c r="BK514"/>
  <c r="J360"/>
  <c r="BK236"/>
  <c r="J178"/>
  <c i="2" r="J388"/>
  <c r="BK352"/>
  <c r="J285"/>
  <c r="J237"/>
  <c r="BK169"/>
  <c i="10" r="J248"/>
  <c r="BK198"/>
  <c r="J90"/>
  <c i="3" r="BK1576"/>
  <c r="BK1509"/>
  <c r="BK1388"/>
  <c r="BK1343"/>
  <c r="J1270"/>
  <c r="BK1218"/>
  <c r="BK1148"/>
  <c r="J963"/>
  <c r="J937"/>
  <c r="BK841"/>
  <c r="J769"/>
  <c r="J680"/>
  <c r="J554"/>
  <c r="J496"/>
  <c r="BK369"/>
  <c r="BK310"/>
  <c r="J216"/>
  <c i="2" r="BK327"/>
  <c r="J274"/>
  <c r="J246"/>
  <c r="J165"/>
  <c i="6" r="F35"/>
  <c i="1" r="BB59"/>
  <c i="7" r="F36"/>
  <c i="1" r="BC60"/>
  <c i="12" r="F36"/>
  <c i="1" r="BC65"/>
  <c i="5" r="F35"/>
  <c i="1" r="BB58"/>
  <c i="11" r="J108"/>
  <c i="10" r="BK206"/>
  <c r="BK162"/>
  <c i="3" r="BK1640"/>
  <c r="J1537"/>
  <c r="BK1429"/>
  <c r="BK1351"/>
  <c r="BK1319"/>
  <c r="BK1240"/>
  <c r="J1176"/>
  <c r="BK1098"/>
  <c r="BK1023"/>
  <c r="BK926"/>
  <c r="BK853"/>
  <c r="BK673"/>
  <c r="J535"/>
  <c r="BK397"/>
  <c r="J342"/>
  <c r="J176"/>
  <c i="2" r="BK404"/>
  <c r="BK339"/>
  <c r="BK242"/>
  <c r="BK152"/>
  <c i="13" r="BK93"/>
  <c i="11" r="BK104"/>
  <c i="10" r="J223"/>
  <c r="BK115"/>
  <c i="3" r="BK1748"/>
  <c r="BK1739"/>
  <c r="J1576"/>
  <c r="J1482"/>
  <c r="J1413"/>
  <c r="J1331"/>
  <c r="BK1290"/>
  <c r="J1220"/>
  <c r="J1092"/>
  <c r="J1063"/>
  <c r="J801"/>
  <c r="BK736"/>
  <c r="J591"/>
  <c r="J531"/>
  <c r="J417"/>
  <c r="J310"/>
  <c r="J228"/>
  <c r="BK174"/>
  <c i="2" r="J456"/>
  <c r="BK411"/>
  <c r="BK377"/>
  <c r="BK293"/>
  <c r="J268"/>
  <c r="J249"/>
  <c r="J113"/>
  <c i="11" r="BK115"/>
  <c i="10" r="J236"/>
  <c r="J200"/>
  <c r="BK150"/>
  <c r="J99"/>
  <c i="3" r="J1583"/>
  <c r="BK1527"/>
  <c r="BK1478"/>
  <c r="J1406"/>
  <c r="BK1347"/>
  <c r="BK1272"/>
  <c r="BK1196"/>
  <c r="J1150"/>
  <c r="BK1060"/>
  <c r="J943"/>
  <c r="J867"/>
  <c r="BK730"/>
  <c r="J634"/>
  <c r="J499"/>
  <c r="J403"/>
  <c r="J326"/>
  <c r="J145"/>
  <c i="2" r="J404"/>
  <c r="J347"/>
  <c r="J293"/>
  <c r="BK249"/>
  <c r="BK212"/>
  <c i="13" r="J89"/>
  <c i="10" r="J175"/>
  <c r="J126"/>
  <c i="3" r="J1722"/>
  <c r="J1580"/>
  <c r="BK1449"/>
  <c r="BK1372"/>
  <c r="J1335"/>
  <c r="J1238"/>
  <c r="J1188"/>
  <c r="BK1113"/>
  <c r="BK1030"/>
  <c r="BK947"/>
  <c r="BK889"/>
  <c r="BK826"/>
  <c r="J734"/>
  <c r="J647"/>
  <c r="J508"/>
  <c r="BK383"/>
  <c r="J277"/>
  <c r="J236"/>
  <c r="BK129"/>
  <c i="2" r="J396"/>
  <c r="BK344"/>
  <c r="J294"/>
  <c r="J213"/>
  <c r="BK110"/>
  <c i="11" r="BK94"/>
  <c i="10" r="J109"/>
  <c i="3" r="BK1602"/>
  <c r="J1541"/>
  <c r="BK1491"/>
  <c r="BK1380"/>
  <c r="BK1254"/>
  <c r="J1184"/>
  <c r="BK1132"/>
  <c r="BK961"/>
  <c r="BK913"/>
  <c r="J790"/>
  <c r="BK739"/>
  <c r="J644"/>
  <c r="BK522"/>
  <c r="BK464"/>
  <c r="BK356"/>
  <c r="BK254"/>
  <c r="BK197"/>
  <c i="2" r="BK427"/>
  <c r="J344"/>
  <c r="J254"/>
  <c r="BK179"/>
  <c i="11" r="BK101"/>
  <c i="10" r="J216"/>
  <c r="J101"/>
  <c i="3" r="BK1555"/>
  <c r="J1507"/>
  <c r="J1454"/>
  <c r="BK1390"/>
  <c r="BK1325"/>
  <c r="BK1204"/>
  <c r="J1162"/>
  <c r="BK1104"/>
  <c r="BK1033"/>
  <c r="BK949"/>
  <c r="BK864"/>
  <c r="J754"/>
  <c r="J667"/>
  <c r="J540"/>
  <c r="J456"/>
  <c r="BK348"/>
  <c r="J230"/>
  <c i="2" r="BK419"/>
  <c r="BK361"/>
  <c r="BK341"/>
  <c r="BK285"/>
  <c r="J253"/>
  <c r="BK198"/>
  <c r="BK122"/>
  <c i="11" r="J103"/>
  <c i="10" r="BK213"/>
  <c r="BK169"/>
  <c r="BK101"/>
  <c i="3" r="BK1728"/>
  <c r="BK1578"/>
  <c r="J1503"/>
  <c r="BK1416"/>
  <c r="J1319"/>
  <c r="BK1256"/>
  <c r="J1206"/>
  <c r="BK1154"/>
  <c r="J1054"/>
  <c r="J942"/>
  <c r="J862"/>
  <c r="J745"/>
  <c r="BK677"/>
  <c r="J516"/>
  <c r="J371"/>
  <c r="BK298"/>
  <c r="J227"/>
  <c r="BK168"/>
  <c i="2" r="J377"/>
  <c r="J327"/>
  <c r="BK277"/>
  <c r="BK230"/>
  <c r="BK163"/>
  <c r="BK107"/>
  <c i="10" r="BK227"/>
  <c r="J150"/>
  <c i="3" r="BK1626"/>
  <c r="BK1550"/>
  <c r="BK1497"/>
  <c r="BK1428"/>
  <c r="BK1364"/>
  <c r="BK1296"/>
  <c r="BK1260"/>
  <c r="BK1216"/>
  <c r="J1114"/>
  <c r="BK956"/>
  <c r="J934"/>
  <c r="J859"/>
  <c r="J739"/>
  <c r="J668"/>
  <c r="BK597"/>
  <c r="J501"/>
  <c r="BK363"/>
  <c r="BK315"/>
  <c r="BK220"/>
  <c i="2" r="BK338"/>
  <c r="J291"/>
  <c r="BK269"/>
  <c r="BK188"/>
  <c i="8" r="F36"/>
  <c i="1" r="BC61"/>
  <c i="5" r="F37"/>
  <c i="1" r="BD58"/>
  <c i="4" r="F35"/>
  <c i="1" r="BB57"/>
  <c i="7" r="F35"/>
  <c i="1" r="BB60"/>
  <c i="2" l="1" r="T275"/>
  <c r="P320"/>
  <c r="BK349"/>
  <c r="J349"/>
  <c r="J73"/>
  <c r="R422"/>
  <c i="3" r="P226"/>
  <c r="P498"/>
  <c r="R722"/>
  <c r="P756"/>
  <c r="R811"/>
  <c r="BK945"/>
  <c r="J945"/>
  <c r="J72"/>
  <c r="BK966"/>
  <c r="J966"/>
  <c r="J75"/>
  <c r="R1363"/>
  <c r="R1548"/>
  <c r="R1579"/>
  <c r="P1621"/>
  <c r="P1735"/>
  <c i="10" r="BK127"/>
  <c r="J127"/>
  <c r="J64"/>
  <c r="BK230"/>
  <c r="J230"/>
  <c r="J66"/>
  <c i="2" r="T106"/>
  <c r="T105"/>
  <c r="R302"/>
  <c r="T320"/>
  <c r="BK342"/>
  <c r="J342"/>
  <c r="J71"/>
  <c r="P345"/>
  <c r="R353"/>
  <c r="BK362"/>
  <c r="J362"/>
  <c r="J76"/>
  <c r="P382"/>
  <c r="BK422"/>
  <c r="J422"/>
  <c r="J81"/>
  <c i="3" r="BK172"/>
  <c r="J172"/>
  <c r="J62"/>
  <c r="T172"/>
  <c r="T498"/>
  <c r="BK756"/>
  <c r="T811"/>
  <c r="P945"/>
  <c r="P955"/>
  <c r="P966"/>
  <c r="T1079"/>
  <c r="R1320"/>
  <c r="P1548"/>
  <c r="T1579"/>
  <c r="T1621"/>
  <c r="R1735"/>
  <c i="10" r="T89"/>
  <c r="P120"/>
  <c r="BK204"/>
  <c r="J204"/>
  <c r="J65"/>
  <c i="2" r="R106"/>
  <c r="T308"/>
  <c r="T326"/>
  <c r="BK345"/>
  <c r="J345"/>
  <c r="J72"/>
  <c r="P353"/>
  <c r="T357"/>
  <c r="BK374"/>
  <c r="J374"/>
  <c r="J77"/>
  <c r="R374"/>
  <c r="BK399"/>
  <c r="J399"/>
  <c r="J80"/>
  <c r="T422"/>
  <c r="T441"/>
  <c r="R449"/>
  <c i="3" r="R108"/>
  <c r="P172"/>
  <c r="BK498"/>
  <c r="J498"/>
  <c r="J65"/>
  <c r="T722"/>
  <c r="T756"/>
  <c r="T892"/>
  <c r="R966"/>
  <c r="R1079"/>
  <c r="T1320"/>
  <c r="T1636"/>
  <c r="R1747"/>
  <c r="R1746"/>
  <c i="10" r="P89"/>
  <c r="BK120"/>
  <c r="J120"/>
  <c r="J62"/>
  <c r="T120"/>
  <c r="P204"/>
  <c i="11" r="T85"/>
  <c i="2" r="BK106"/>
  <c r="T302"/>
  <c r="BK326"/>
  <c r="J326"/>
  <c r="J70"/>
  <c r="T342"/>
  <c r="BK357"/>
  <c r="J357"/>
  <c r="J75"/>
  <c r="P374"/>
  <c r="R399"/>
  <c r="P441"/>
  <c r="T457"/>
  <c i="3" r="BK108"/>
  <c r="J108"/>
  <c r="J61"/>
  <c r="T226"/>
  <c r="P423"/>
  <c r="P1079"/>
  <c r="BK1320"/>
  <c r="J1320"/>
  <c r="J78"/>
  <c r="BK1548"/>
  <c r="J1548"/>
  <c r="J80"/>
  <c r="BK1579"/>
  <c r="J1579"/>
  <c r="J81"/>
  <c r="BK1621"/>
  <c r="J1621"/>
  <c r="J82"/>
  <c r="BK1735"/>
  <c r="J1735"/>
  <c r="J84"/>
  <c i="10" r="P127"/>
  <c r="R230"/>
  <c i="11" r="P85"/>
  <c r="T110"/>
  <c i="2" r="R275"/>
  <c r="BK302"/>
  <c r="J302"/>
  <c r="J66"/>
  <c r="R308"/>
  <c r="P326"/>
  <c r="R342"/>
  <c r="P349"/>
  <c r="T353"/>
  <c r="T362"/>
  <c r="R382"/>
  <c r="T399"/>
  <c r="BK441"/>
  <c r="J441"/>
  <c r="J82"/>
  <c r="P449"/>
  <c r="R457"/>
  <c i="3" r="T108"/>
  <c r="R172"/>
  <c r="R498"/>
  <c r="P811"/>
  <c r="P892"/>
  <c r="R945"/>
  <c r="BK955"/>
  <c r="J955"/>
  <c r="J74"/>
  <c r="T966"/>
  <c r="R1010"/>
  <c r="T1363"/>
  <c r="BK1636"/>
  <c r="J1636"/>
  <c r="J83"/>
  <c r="BK1747"/>
  <c r="BK1746"/>
  <c r="J1746"/>
  <c r="J85"/>
  <c i="10" r="T204"/>
  <c i="11" r="BK85"/>
  <c r="J85"/>
  <c r="J61"/>
  <c r="P110"/>
  <c i="2" r="BK275"/>
  <c r="J275"/>
  <c r="J62"/>
  <c r="BK308"/>
  <c r="J308"/>
  <c r="J67"/>
  <c r="R320"/>
  <c r="P342"/>
  <c r="R345"/>
  <c r="T349"/>
  <c r="P357"/>
  <c r="R362"/>
  <c r="T374"/>
  <c r="P399"/>
  <c r="BK449"/>
  <c r="J449"/>
  <c r="J83"/>
  <c r="T449"/>
  <c i="3" r="P108"/>
  <c r="P107"/>
  <c r="R226"/>
  <c r="R423"/>
  <c r="P722"/>
  <c r="R756"/>
  <c r="BK892"/>
  <c r="J892"/>
  <c r="J71"/>
  <c r="BK1079"/>
  <c r="J1079"/>
  <c r="J77"/>
  <c r="P1320"/>
  <c r="P1636"/>
  <c r="T1747"/>
  <c r="T1746"/>
  <c i="10" r="BK89"/>
  <c r="J89"/>
  <c r="J61"/>
  <c r="T127"/>
  <c r="T230"/>
  <c i="11" r="R85"/>
  <c i="13" r="T88"/>
  <c r="T85"/>
  <c r="T84"/>
  <c i="2" r="P275"/>
  <c r="P302"/>
  <c r="BK320"/>
  <c r="J320"/>
  <c r="J68"/>
  <c r="R326"/>
  <c r="T345"/>
  <c r="R349"/>
  <c r="R357"/>
  <c r="P362"/>
  <c r="T382"/>
  <c r="P422"/>
  <c r="R441"/>
  <c r="BK457"/>
  <c r="J457"/>
  <c r="J84"/>
  <c i="3" r="BK1010"/>
  <c r="J1010"/>
  <c r="J76"/>
  <c r="T1010"/>
  <c r="BK1363"/>
  <c r="J1363"/>
  <c r="J79"/>
  <c r="R1636"/>
  <c r="P1747"/>
  <c r="P1746"/>
  <c i="10" r="R127"/>
  <c r="P230"/>
  <c i="11" r="BK110"/>
  <c r="J110"/>
  <c r="J62"/>
  <c i="2" r="P106"/>
  <c r="P105"/>
  <c r="P308"/>
  <c r="BK353"/>
  <c r="J353"/>
  <c r="J74"/>
  <c r="BK382"/>
  <c r="J382"/>
  <c r="J78"/>
  <c r="P457"/>
  <c i="3" r="BK226"/>
  <c r="J226"/>
  <c r="J63"/>
  <c r="BK423"/>
  <c r="J423"/>
  <c r="J64"/>
  <c r="T423"/>
  <c r="BK722"/>
  <c r="J722"/>
  <c r="J66"/>
  <c r="BK811"/>
  <c r="J811"/>
  <c r="J70"/>
  <c r="R892"/>
  <c r="T945"/>
  <c r="R955"/>
  <c r="T955"/>
  <c r="P1010"/>
  <c r="P1363"/>
  <c r="T1548"/>
  <c r="P1579"/>
  <c r="R1621"/>
  <c r="T1735"/>
  <c i="10" r="R89"/>
  <c r="R88"/>
  <c r="R87"/>
  <c r="R120"/>
  <c r="R204"/>
  <c i="11" r="R110"/>
  <c i="13" r="BK88"/>
  <c r="J88"/>
  <c r="J62"/>
  <c r="P88"/>
  <c r="P85"/>
  <c r="P84"/>
  <c i="1" r="AU66"/>
  <c i="13" r="R88"/>
  <c r="R85"/>
  <c r="R84"/>
  <c i="2" r="J98"/>
  <c r="BF110"/>
  <c r="BF120"/>
  <c r="BF127"/>
  <c r="BF139"/>
  <c r="BF163"/>
  <c r="BF168"/>
  <c r="BF171"/>
  <c r="BF198"/>
  <c r="BF212"/>
  <c r="BF218"/>
  <c r="BF228"/>
  <c r="BF242"/>
  <c r="BF278"/>
  <c r="BF286"/>
  <c r="BF314"/>
  <c r="BF344"/>
  <c r="BF458"/>
  <c i="3" r="BF129"/>
  <c r="BF147"/>
  <c r="BF149"/>
  <c r="BF197"/>
  <c r="BF200"/>
  <c r="BF208"/>
  <c r="BF228"/>
  <c r="BF229"/>
  <c r="BF254"/>
  <c r="BF268"/>
  <c r="BF298"/>
  <c r="BF365"/>
  <c r="BF417"/>
  <c r="BF438"/>
  <c r="BF448"/>
  <c r="BF464"/>
  <c r="BF516"/>
  <c r="BF591"/>
  <c r="BF626"/>
  <c r="BF634"/>
  <c r="BF718"/>
  <c r="BF734"/>
  <c r="BF752"/>
  <c r="BF793"/>
  <c r="BF864"/>
  <c r="BF949"/>
  <c r="BF965"/>
  <c r="BF988"/>
  <c r="BF1009"/>
  <c r="BF1020"/>
  <c r="BF1054"/>
  <c r="BF1083"/>
  <c r="BF1132"/>
  <c r="BF1136"/>
  <c r="BF1140"/>
  <c r="BF1152"/>
  <c r="BF1156"/>
  <c r="BF1180"/>
  <c r="BF1196"/>
  <c r="BF1202"/>
  <c r="BF1238"/>
  <c r="BF1246"/>
  <c r="BF1256"/>
  <c r="BF1310"/>
  <c r="BF1357"/>
  <c r="BF1368"/>
  <c r="BF1416"/>
  <c r="BF1422"/>
  <c r="BF1437"/>
  <c r="BF1467"/>
  <c r="BF1480"/>
  <c r="BF1482"/>
  <c r="BF1488"/>
  <c r="BF1515"/>
  <c r="BF1517"/>
  <c r="BF1537"/>
  <c r="BF1539"/>
  <c r="BF1555"/>
  <c r="BF1580"/>
  <c r="BF1618"/>
  <c r="BF1632"/>
  <c r="BF1734"/>
  <c i="4" r="J76"/>
  <c i="5" r="J73"/>
  <c r="BF80"/>
  <c i="7" r="BK79"/>
  <c r="J79"/>
  <c i="8" r="J52"/>
  <c i="9" r="F55"/>
  <c i="10" r="J52"/>
  <c r="BE93"/>
  <c r="BE112"/>
  <c r="BE113"/>
  <c r="BE114"/>
  <c r="BE115"/>
  <c r="BE117"/>
  <c r="BE152"/>
  <c r="BE226"/>
  <c r="BE239"/>
  <c i="2" r="BF179"/>
  <c r="BF183"/>
  <c r="BF238"/>
  <c r="BF247"/>
  <c r="BF268"/>
  <c r="BF279"/>
  <c r="BF299"/>
  <c r="BF337"/>
  <c r="BF340"/>
  <c r="BF347"/>
  <c r="BF354"/>
  <c r="BF355"/>
  <c r="BF356"/>
  <c r="BF365"/>
  <c r="BF386"/>
  <c r="BF420"/>
  <c r="BF423"/>
  <c i="3" r="J55"/>
  <c r="BF117"/>
  <c r="BF142"/>
  <c r="BF145"/>
  <c r="BF173"/>
  <c r="BF178"/>
  <c r="BF217"/>
  <c r="BF220"/>
  <c r="BF223"/>
  <c r="BF320"/>
  <c r="BF340"/>
  <c r="BF362"/>
  <c r="BF403"/>
  <c r="BF424"/>
  <c r="BF437"/>
  <c r="BF477"/>
  <c r="BF490"/>
  <c r="BF501"/>
  <c r="BF581"/>
  <c r="BF611"/>
  <c r="BF664"/>
  <c r="BF704"/>
  <c r="BF728"/>
  <c r="BF736"/>
  <c r="BF775"/>
  <c r="BF831"/>
  <c r="BF841"/>
  <c r="BF874"/>
  <c r="BF880"/>
  <c r="BF940"/>
  <c r="BF990"/>
  <c r="BF1003"/>
  <c r="BF1017"/>
  <c r="BF1030"/>
  <c r="BF1039"/>
  <c r="BF1042"/>
  <c r="BF1104"/>
  <c r="BF1126"/>
  <c r="BF1150"/>
  <c r="BF1168"/>
  <c r="BF1178"/>
  <c r="BF1210"/>
  <c r="BF1222"/>
  <c r="BF1252"/>
  <c r="BF1266"/>
  <c r="BF1282"/>
  <c r="BF1337"/>
  <c r="BF1353"/>
  <c r="BF1359"/>
  <c r="BF1408"/>
  <c r="BF1433"/>
  <c r="BF1465"/>
  <c r="BF1493"/>
  <c r="BF1495"/>
  <c r="BF1497"/>
  <c r="BF1505"/>
  <c r="BF1545"/>
  <c r="BF1557"/>
  <c r="BF1568"/>
  <c r="BF1622"/>
  <c r="BF1626"/>
  <c r="BF1637"/>
  <c i="4" r="J52"/>
  <c r="BF80"/>
  <c i="5" r="F55"/>
  <c i="6" r="E69"/>
  <c r="J76"/>
  <c i="7" r="J52"/>
  <c i="8" r="E48"/>
  <c r="F55"/>
  <c i="10" r="J55"/>
  <c r="F84"/>
  <c r="BE91"/>
  <c r="BE102"/>
  <c r="BE150"/>
  <c r="BE154"/>
  <c r="BE162"/>
  <c r="BE164"/>
  <c r="BE166"/>
  <c r="BE198"/>
  <c r="BE200"/>
  <c r="BE202"/>
  <c r="BE205"/>
  <c r="BE216"/>
  <c r="BE218"/>
  <c r="BK125"/>
  <c r="J125"/>
  <c r="J63"/>
  <c i="11" r="E48"/>
  <c r="BE113"/>
  <c i="2" r="J55"/>
  <c r="BF165"/>
  <c r="BF175"/>
  <c r="BF204"/>
  <c r="BF222"/>
  <c r="BF236"/>
  <c r="BF269"/>
  <c r="BF274"/>
  <c r="BF281"/>
  <c r="BF288"/>
  <c r="BF290"/>
  <c r="BF293"/>
  <c r="BF336"/>
  <c r="BF339"/>
  <c r="BF368"/>
  <c r="BF375"/>
  <c r="BF438"/>
  <c r="BK295"/>
  <c r="J295"/>
  <c r="J63"/>
  <c i="3" r="J100"/>
  <c r="BF109"/>
  <c r="BF151"/>
  <c r="BF160"/>
  <c r="BF162"/>
  <c r="BF234"/>
  <c r="BF236"/>
  <c r="BF245"/>
  <c r="BF261"/>
  <c r="BF277"/>
  <c r="BF292"/>
  <c r="BF309"/>
  <c r="BF315"/>
  <c r="BF329"/>
  <c r="BF354"/>
  <c r="BF358"/>
  <c r="BF363"/>
  <c r="BF411"/>
  <c r="BF493"/>
  <c r="BF494"/>
  <c r="BF506"/>
  <c r="BF514"/>
  <c r="BF551"/>
  <c r="BF579"/>
  <c r="BF628"/>
  <c r="BF647"/>
  <c r="BF742"/>
  <c r="BF744"/>
  <c r="BF810"/>
  <c r="BF826"/>
  <c r="BF856"/>
  <c r="BF910"/>
  <c r="BF921"/>
  <c r="BF937"/>
  <c r="BF943"/>
  <c r="BF947"/>
  <c r="BF1060"/>
  <c r="BF1063"/>
  <c r="BF1066"/>
  <c r="BF1069"/>
  <c r="BF1080"/>
  <c r="BF1092"/>
  <c r="BF1113"/>
  <c r="BF1114"/>
  <c r="BF1124"/>
  <c r="BF1128"/>
  <c r="BF1148"/>
  <c r="BF1208"/>
  <c r="BF1224"/>
  <c r="BF1260"/>
  <c r="BF1280"/>
  <c r="BF1321"/>
  <c r="BF1325"/>
  <c r="BF1341"/>
  <c r="BF1349"/>
  <c r="BF1364"/>
  <c r="BF1370"/>
  <c r="BF1376"/>
  <c r="BF1384"/>
  <c r="BF1400"/>
  <c r="BF1404"/>
  <c r="BF1406"/>
  <c r="BF1413"/>
  <c r="BF1419"/>
  <c r="BF1429"/>
  <c r="BF1474"/>
  <c r="BF1485"/>
  <c r="BF1511"/>
  <c r="BF1535"/>
  <c r="BF1543"/>
  <c r="BF1551"/>
  <c r="BF1570"/>
  <c r="BF1578"/>
  <c r="BF1604"/>
  <c r="BF1640"/>
  <c r="BF1728"/>
  <c r="BK948"/>
  <c r="J948"/>
  <c r="J73"/>
  <c i="5" r="J76"/>
  <c i="6" r="F76"/>
  <c i="7" r="E48"/>
  <c r="F55"/>
  <c i="8" r="BF80"/>
  <c r="BK79"/>
  <c r="J79"/>
  <c r="J59"/>
  <c i="9" r="BF80"/>
  <c i="1" r="BD62"/>
  <c i="10" r="BE99"/>
  <c r="BE183"/>
  <c r="BE186"/>
  <c r="BE194"/>
  <c r="BE208"/>
  <c r="BE209"/>
  <c r="BE210"/>
  <c r="BE211"/>
  <c r="BE213"/>
  <c r="BE214"/>
  <c r="BE222"/>
  <c r="BE223"/>
  <c r="BE224"/>
  <c r="BE225"/>
  <c r="BE229"/>
  <c r="BE248"/>
  <c i="11" r="F55"/>
  <c r="BE86"/>
  <c r="BE89"/>
  <c r="BE115"/>
  <c i="2" r="BF107"/>
  <c r="BF149"/>
  <c r="BF244"/>
  <c r="BF246"/>
  <c r="BF249"/>
  <c r="BF282"/>
  <c r="BF289"/>
  <c r="BF294"/>
  <c r="BF296"/>
  <c r="BF331"/>
  <c r="BF371"/>
  <c r="BF393"/>
  <c r="BF394"/>
  <c r="BF396"/>
  <c r="BF407"/>
  <c r="BF414"/>
  <c r="BF442"/>
  <c r="BF443"/>
  <c r="BF464"/>
  <c r="BK298"/>
  <c r="J298"/>
  <c r="J65"/>
  <c i="3" r="BF130"/>
  <c r="BF135"/>
  <c r="BF144"/>
  <c r="BF158"/>
  <c r="BF168"/>
  <c r="BF174"/>
  <c r="BF188"/>
  <c r="BF231"/>
  <c r="BF262"/>
  <c r="BF350"/>
  <c r="BF366"/>
  <c r="BF390"/>
  <c r="BF397"/>
  <c r="BF435"/>
  <c r="BF445"/>
  <c r="BF480"/>
  <c r="BF525"/>
  <c r="BF533"/>
  <c r="BF538"/>
  <c r="BF547"/>
  <c r="BF554"/>
  <c r="BF593"/>
  <c r="BF614"/>
  <c r="BF656"/>
  <c r="BF668"/>
  <c r="BF689"/>
  <c r="BF700"/>
  <c r="BF710"/>
  <c r="BF719"/>
  <c r="BF723"/>
  <c r="BF730"/>
  <c r="BF732"/>
  <c r="BF747"/>
  <c r="BF754"/>
  <c r="BF757"/>
  <c r="BF806"/>
  <c r="BF848"/>
  <c r="BF877"/>
  <c r="BF883"/>
  <c r="BF888"/>
  <c r="BF902"/>
  <c r="BF918"/>
  <c r="BF925"/>
  <c r="BF963"/>
  <c r="BF967"/>
  <c r="BF993"/>
  <c r="BF1014"/>
  <c r="BF1023"/>
  <c r="BF1033"/>
  <c r="BF1107"/>
  <c r="BF1116"/>
  <c r="BF1122"/>
  <c r="BF1134"/>
  <c r="BF1158"/>
  <c r="BF1172"/>
  <c r="BF1204"/>
  <c r="BF1216"/>
  <c r="BF1226"/>
  <c r="BF1248"/>
  <c r="BF1258"/>
  <c r="BF1262"/>
  <c r="BF1292"/>
  <c r="BF1307"/>
  <c r="BF1319"/>
  <c r="BF1339"/>
  <c r="BF1351"/>
  <c r="BF1372"/>
  <c r="BF1374"/>
  <c r="BF1412"/>
  <c r="BF1428"/>
  <c r="BF1445"/>
  <c r="BF1454"/>
  <c r="BF1478"/>
  <c r="BF1527"/>
  <c r="BF1589"/>
  <c r="BF1739"/>
  <c i="4" r="F55"/>
  <c i="5" r="E48"/>
  <c i="7" r="J76"/>
  <c i="8" r="J55"/>
  <c i="9" r="E48"/>
  <c r="BK79"/>
  <c r="J79"/>
  <c i="10" r="E48"/>
  <c r="BE90"/>
  <c r="BE140"/>
  <c r="BE142"/>
  <c i="11" r="BE98"/>
  <c r="BE104"/>
  <c r="BE105"/>
  <c r="BE106"/>
  <c i="12" r="J73"/>
  <c i="2" r="F101"/>
  <c r="BF117"/>
  <c r="BF146"/>
  <c r="BF162"/>
  <c r="BF170"/>
  <c r="BF239"/>
  <c r="BF252"/>
  <c r="BF265"/>
  <c r="BF273"/>
  <c r="BF276"/>
  <c r="BF287"/>
  <c r="BF341"/>
  <c r="BF348"/>
  <c r="BF350"/>
  <c r="BF359"/>
  <c r="BF377"/>
  <c r="BF383"/>
  <c r="BF388"/>
  <c r="BF401"/>
  <c r="BF404"/>
  <c r="BF429"/>
  <c r="BF456"/>
  <c i="3" r="E96"/>
  <c r="BF166"/>
  <c r="BF205"/>
  <c r="BF216"/>
  <c r="BF224"/>
  <c r="BF225"/>
  <c r="BF227"/>
  <c r="BF230"/>
  <c r="BF239"/>
  <c r="BF291"/>
  <c r="BF357"/>
  <c r="BF359"/>
  <c r="BF361"/>
  <c r="BF372"/>
  <c r="BF373"/>
  <c r="BF436"/>
  <c r="BF468"/>
  <c r="BF489"/>
  <c r="BF504"/>
  <c r="BF519"/>
  <c r="BF565"/>
  <c r="BF608"/>
  <c r="BF650"/>
  <c r="BF680"/>
  <c r="BF683"/>
  <c r="BF706"/>
  <c r="BF713"/>
  <c r="BF745"/>
  <c r="BF750"/>
  <c r="BF798"/>
  <c r="BF818"/>
  <c r="BF850"/>
  <c r="BF862"/>
  <c r="BF906"/>
  <c r="BF944"/>
  <c r="BF982"/>
  <c r="BF984"/>
  <c r="BF999"/>
  <c r="BF1011"/>
  <c r="BF1036"/>
  <c r="BF1051"/>
  <c r="BF1075"/>
  <c r="BF1118"/>
  <c r="BF1120"/>
  <c r="BF1138"/>
  <c r="BF1142"/>
  <c r="BF1162"/>
  <c r="BF1166"/>
  <c r="BF1170"/>
  <c r="BF1176"/>
  <c r="BF1182"/>
  <c r="BF1206"/>
  <c r="BF1214"/>
  <c r="BF1270"/>
  <c r="BF1274"/>
  <c r="BF1278"/>
  <c r="BF1284"/>
  <c r="BF1290"/>
  <c r="BF1304"/>
  <c r="BF1388"/>
  <c r="BF1394"/>
  <c r="BF1462"/>
  <c r="BF1469"/>
  <c r="BF1473"/>
  <c r="BF1499"/>
  <c r="BF1525"/>
  <c r="BF1541"/>
  <c r="BF1544"/>
  <c r="BF1565"/>
  <c r="BF1602"/>
  <c r="BF1716"/>
  <c r="BK753"/>
  <c r="J753"/>
  <c r="J67"/>
  <c i="4" r="E69"/>
  <c i="6" r="BK79"/>
  <c r="J79"/>
  <c r="J59"/>
  <c i="10" r="BE109"/>
  <c r="BE196"/>
  <c r="BE212"/>
  <c r="BE244"/>
  <c r="BK247"/>
  <c r="J247"/>
  <c r="J67"/>
  <c i="11" r="BE94"/>
  <c r="BE95"/>
  <c r="BE96"/>
  <c i="12" r="F55"/>
  <c r="BF80"/>
  <c i="13" r="E74"/>
  <c r="BF87"/>
  <c i="2" r="BF113"/>
  <c r="BF125"/>
  <c r="BF167"/>
  <c r="BF169"/>
  <c r="BF243"/>
  <c r="BF245"/>
  <c r="BF250"/>
  <c r="BF251"/>
  <c r="BF253"/>
  <c r="BF256"/>
  <c r="BF262"/>
  <c r="BF267"/>
  <c r="BF271"/>
  <c r="BF291"/>
  <c r="BF307"/>
  <c r="BF309"/>
  <c r="BF361"/>
  <c r="BF411"/>
  <c r="BK324"/>
  <c r="J324"/>
  <c r="J69"/>
  <c r="BK395"/>
  <c r="J395"/>
  <c r="J79"/>
  <c i="3" r="F55"/>
  <c r="BF134"/>
  <c r="BF176"/>
  <c r="BF183"/>
  <c r="BF251"/>
  <c r="BF258"/>
  <c r="BF310"/>
  <c r="BF338"/>
  <c r="BF348"/>
  <c r="BF360"/>
  <c r="BF442"/>
  <c r="BF535"/>
  <c r="BF540"/>
  <c r="BF597"/>
  <c r="BF622"/>
  <c r="BF653"/>
  <c r="BF661"/>
  <c r="BF672"/>
  <c r="BF726"/>
  <c r="BF751"/>
  <c r="BF765"/>
  <c r="BF790"/>
  <c r="BF820"/>
  <c r="BF828"/>
  <c r="BF840"/>
  <c r="BF853"/>
  <c r="BF869"/>
  <c r="BF885"/>
  <c r="BF913"/>
  <c r="BF934"/>
  <c r="BF946"/>
  <c r="BF1027"/>
  <c r="BF1057"/>
  <c r="BF1086"/>
  <c r="BF1089"/>
  <c r="BF1130"/>
  <c r="BF1144"/>
  <c r="BF1154"/>
  <c r="BF1160"/>
  <c r="BF1164"/>
  <c r="BF1184"/>
  <c r="BF1188"/>
  <c r="BF1192"/>
  <c r="BF1198"/>
  <c r="BF1212"/>
  <c r="BF1218"/>
  <c r="BF1230"/>
  <c r="BF1244"/>
  <c r="BF1250"/>
  <c r="BF1288"/>
  <c r="BF1294"/>
  <c r="BF1301"/>
  <c r="BF1355"/>
  <c r="BF1382"/>
  <c r="BF1392"/>
  <c r="BF1450"/>
  <c r="BF1501"/>
  <c r="BF1519"/>
  <c r="BF1521"/>
  <c r="BF1552"/>
  <c r="BF1576"/>
  <c r="BF1586"/>
  <c r="BF1610"/>
  <c r="BF1620"/>
  <c r="BF1624"/>
  <c r="BF1628"/>
  <c r="BF1720"/>
  <c i="4" r="BK79"/>
  <c r="J79"/>
  <c i="1" r="BC58"/>
  <c i="6" r="J73"/>
  <c i="9" r="J52"/>
  <c i="10" r="BE100"/>
  <c r="BE101"/>
  <c r="BE124"/>
  <c r="BE128"/>
  <c r="BE175"/>
  <c r="BE178"/>
  <c r="BE181"/>
  <c r="BE227"/>
  <c r="BE228"/>
  <c r="BE231"/>
  <c r="BE241"/>
  <c i="11" r="J77"/>
  <c r="J80"/>
  <c r="BE99"/>
  <c r="BE100"/>
  <c r="BE107"/>
  <c r="BE108"/>
  <c r="BE109"/>
  <c r="BK114"/>
  <c r="J114"/>
  <c r="J63"/>
  <c i="12" r="J55"/>
  <c i="13" r="J81"/>
  <c r="BF89"/>
  <c r="BF90"/>
  <c r="BF92"/>
  <c r="BF94"/>
  <c i="2" r="BF133"/>
  <c r="BF152"/>
  <c r="BF157"/>
  <c r="BF164"/>
  <c r="BF194"/>
  <c r="BF213"/>
  <c r="BF230"/>
  <c r="BF237"/>
  <c r="BF241"/>
  <c r="BF255"/>
  <c r="BF257"/>
  <c r="BF277"/>
  <c r="BF285"/>
  <c r="BF303"/>
  <c r="BF321"/>
  <c r="BF322"/>
  <c r="BF338"/>
  <c r="BF343"/>
  <c r="BF352"/>
  <c r="BF360"/>
  <c r="BF387"/>
  <c r="BF400"/>
  <c r="BF419"/>
  <c r="BF421"/>
  <c r="BF425"/>
  <c r="BF427"/>
  <c r="BF435"/>
  <c r="BF437"/>
  <c r="BF450"/>
  <c i="3" r="BF116"/>
  <c r="BF141"/>
  <c r="BF192"/>
  <c r="BF248"/>
  <c r="BF281"/>
  <c r="BF334"/>
  <c r="BF342"/>
  <c r="BF352"/>
  <c r="BF364"/>
  <c r="BF369"/>
  <c r="BF376"/>
  <c r="BF383"/>
  <c r="BF391"/>
  <c r="BF429"/>
  <c r="BF465"/>
  <c r="BF496"/>
  <c r="BF497"/>
  <c r="BF508"/>
  <c r="BF522"/>
  <c r="BF550"/>
  <c r="BF552"/>
  <c r="BF644"/>
  <c r="BF659"/>
  <c r="BF673"/>
  <c r="BF675"/>
  <c r="BF691"/>
  <c r="BF694"/>
  <c r="BF717"/>
  <c r="BF739"/>
  <c r="BF740"/>
  <c r="BF743"/>
  <c r="BF769"/>
  <c r="BF771"/>
  <c r="BF777"/>
  <c r="BF782"/>
  <c r="BF838"/>
  <c r="BF867"/>
  <c r="BF872"/>
  <c r="BF889"/>
  <c r="BF891"/>
  <c r="BF904"/>
  <c r="BF908"/>
  <c r="BF926"/>
  <c r="BF1045"/>
  <c r="BF1048"/>
  <c r="BF1078"/>
  <c r="BF1095"/>
  <c r="BF1098"/>
  <c r="BF1101"/>
  <c r="BF1174"/>
  <c r="BF1190"/>
  <c r="BF1194"/>
  <c r="BF1200"/>
  <c r="BF1232"/>
  <c r="BF1234"/>
  <c r="BF1236"/>
  <c r="BF1240"/>
  <c r="BF1242"/>
  <c r="BF1264"/>
  <c r="BF1276"/>
  <c r="BF1296"/>
  <c r="BF1313"/>
  <c r="BF1316"/>
  <c r="BF1323"/>
  <c r="BF1327"/>
  <c r="BF1333"/>
  <c r="BF1335"/>
  <c r="BF1343"/>
  <c r="BF1345"/>
  <c r="BF1347"/>
  <c r="BF1366"/>
  <c r="BF1380"/>
  <c r="BF1390"/>
  <c r="BF1402"/>
  <c r="BF1410"/>
  <c r="BF1425"/>
  <c r="BF1441"/>
  <c r="BF1471"/>
  <c r="BF1503"/>
  <c r="BF1507"/>
  <c r="BF1523"/>
  <c r="BF1531"/>
  <c r="BF1533"/>
  <c r="BF1550"/>
  <c r="BF1592"/>
  <c r="BF1635"/>
  <c r="BF1722"/>
  <c r="BF1736"/>
  <c r="BF1741"/>
  <c r="BF1744"/>
  <c r="BF1748"/>
  <c r="BF1750"/>
  <c i="6" r="BF80"/>
  <c i="7" r="BF80"/>
  <c i="10" r="BE121"/>
  <c r="BE122"/>
  <c r="BE132"/>
  <c r="BE135"/>
  <c r="BE139"/>
  <c r="BE146"/>
  <c r="BE169"/>
  <c r="BE206"/>
  <c r="BE220"/>
  <c r="BE234"/>
  <c r="BE236"/>
  <c i="11" r="BE92"/>
  <c r="BE97"/>
  <c r="BE101"/>
  <c r="BE102"/>
  <c r="BE103"/>
  <c r="BE111"/>
  <c r="BE112"/>
  <c i="12" r="BK79"/>
  <c r="J79"/>
  <c r="J59"/>
  <c i="13" r="J52"/>
  <c r="BF93"/>
  <c r="BF97"/>
  <c i="2" r="E48"/>
  <c r="BF122"/>
  <c r="BF147"/>
  <c r="BF173"/>
  <c r="BF188"/>
  <c r="BF209"/>
  <c r="BF240"/>
  <c r="BF248"/>
  <c r="BF254"/>
  <c r="BF263"/>
  <c r="BF264"/>
  <c r="BF266"/>
  <c r="BF270"/>
  <c r="BF284"/>
  <c r="BF292"/>
  <c r="BF317"/>
  <c r="BF323"/>
  <c r="BF325"/>
  <c r="BF327"/>
  <c r="BF335"/>
  <c r="BF346"/>
  <c r="BF351"/>
  <c r="BF358"/>
  <c r="BF363"/>
  <c i="3" r="BF148"/>
  <c r="BF271"/>
  <c r="BF287"/>
  <c r="BF304"/>
  <c r="BF326"/>
  <c r="BF356"/>
  <c r="BF371"/>
  <c r="BF410"/>
  <c r="BF456"/>
  <c r="BF495"/>
  <c r="BF499"/>
  <c r="BF503"/>
  <c r="BF531"/>
  <c r="BF544"/>
  <c r="BF567"/>
  <c r="BF631"/>
  <c r="BF667"/>
  <c r="BF670"/>
  <c r="BF677"/>
  <c r="BF748"/>
  <c r="BF763"/>
  <c r="BF767"/>
  <c r="BF785"/>
  <c r="BF801"/>
  <c r="BF809"/>
  <c r="BF812"/>
  <c r="BF859"/>
  <c r="BF886"/>
  <c r="BF893"/>
  <c r="BF942"/>
  <c r="BF956"/>
  <c r="BF960"/>
  <c r="BF961"/>
  <c r="BF973"/>
  <c r="BF979"/>
  <c r="BF1072"/>
  <c r="BF1110"/>
  <c r="BF1146"/>
  <c r="BF1186"/>
  <c r="BF1220"/>
  <c r="BF1228"/>
  <c r="BF1254"/>
  <c r="BF1268"/>
  <c r="BF1272"/>
  <c r="BF1286"/>
  <c r="BF1298"/>
  <c r="BF1329"/>
  <c r="BF1331"/>
  <c r="BF1361"/>
  <c r="BF1378"/>
  <c r="BF1386"/>
  <c r="BF1449"/>
  <c r="BF1458"/>
  <c r="BF1476"/>
  <c r="BF1481"/>
  <c r="BF1491"/>
  <c r="BF1509"/>
  <c r="BF1513"/>
  <c r="BF1529"/>
  <c r="BF1547"/>
  <c r="BF1549"/>
  <c r="BF1556"/>
  <c r="BF1583"/>
  <c r="BF1595"/>
  <c r="BF1612"/>
  <c r="BF1630"/>
  <c i="5" r="BK79"/>
  <c r="J79"/>
  <c i="9" r="J55"/>
  <c i="10" r="BE96"/>
  <c r="BE126"/>
  <c i="11" r="BE91"/>
  <c i="12" r="E48"/>
  <c i="13" r="F55"/>
  <c r="BF91"/>
  <c r="BF95"/>
  <c r="BF99"/>
  <c r="BK86"/>
  <c r="J86"/>
  <c r="J61"/>
  <c r="BK96"/>
  <c r="J96"/>
  <c r="J63"/>
  <c r="BK98"/>
  <c r="J98"/>
  <c r="J64"/>
  <c i="7" r="F33"/>
  <c i="1" r="AZ60"/>
  <c i="8" r="J33"/>
  <c i="1" r="AV61"/>
  <c i="9" r="J33"/>
  <c i="1" r="AV62"/>
  <c i="5" r="J30"/>
  <c i="1" r="AG58"/>
  <c i="11" r="F37"/>
  <c i="1" r="BD64"/>
  <c i="13" r="F37"/>
  <c i="1" r="BD66"/>
  <c i="8" r="F34"/>
  <c i="1" r="BA61"/>
  <c i="10" r="F34"/>
  <c i="1" r="BA63"/>
  <c i="13" r="J33"/>
  <c i="1" r="AV66"/>
  <c i="4" r="F33"/>
  <c i="1" r="AZ57"/>
  <c i="7" r="J34"/>
  <c i="1" r="AW60"/>
  <c r="AT60"/>
  <c i="2" r="F35"/>
  <c i="1" r="BB55"/>
  <c i="2" r="F36"/>
  <c i="1" r="BC55"/>
  <c i="11" r="F34"/>
  <c i="1" r="BA64"/>
  <c i="3" r="F33"/>
  <c i="1" r="AZ56"/>
  <c i="11" r="F36"/>
  <c i="1" r="BC64"/>
  <c i="12" r="F34"/>
  <c i="1" r="BA65"/>
  <c i="3" r="F36"/>
  <c i="1" r="BC56"/>
  <c i="11" r="J34"/>
  <c i="1" r="AW64"/>
  <c i="13" r="F36"/>
  <c i="1" r="BC66"/>
  <c i="13" r="F33"/>
  <c i="1" r="AZ66"/>
  <c i="5" r="F34"/>
  <c i="1" r="BA58"/>
  <c i="5" r="J33"/>
  <c i="1" r="AV58"/>
  <c i="11" r="F35"/>
  <c i="1" r="BB64"/>
  <c i="9" r="F34"/>
  <c i="1" r="BA62"/>
  <c i="3" r="F35"/>
  <c i="1" r="BB56"/>
  <c i="3" r="F37"/>
  <c i="1" r="BD56"/>
  <c i="6" r="J33"/>
  <c i="1" r="AV59"/>
  <c i="2" r="F33"/>
  <c i="1" r="AZ55"/>
  <c i="2" r="J33"/>
  <c i="1" r="AV55"/>
  <c i="7" r="J30"/>
  <c i="1" r="AG60"/>
  <c r="AN60"/>
  <c i="4" r="J30"/>
  <c i="1" r="AG57"/>
  <c i="10" r="F35"/>
  <c i="1" r="BB63"/>
  <c i="13" r="F35"/>
  <c i="1" r="BB66"/>
  <c i="9" r="J30"/>
  <c i="1" r="AG62"/>
  <c i="6" r="F34"/>
  <c i="1" r="BA59"/>
  <c i="4" r="J34"/>
  <c i="1" r="AW57"/>
  <c r="AT57"/>
  <c i="3" r="J33"/>
  <c i="1" r="AV56"/>
  <c i="10" r="F37"/>
  <c i="1" r="BD63"/>
  <c i="12" r="J33"/>
  <c i="1" r="AV65"/>
  <c i="2" r="F37"/>
  <c i="1" r="BD55"/>
  <c i="10" r="J34"/>
  <c i="1" r="AW63"/>
  <c i="10" r="F36"/>
  <c i="1" r="BC63"/>
  <c i="2" l="1" r="P297"/>
  <c r="R297"/>
  <c r="T297"/>
  <c i="11" r="R84"/>
  <c r="R83"/>
  <c r="P84"/>
  <c r="P83"/>
  <c i="1" r="AU64"/>
  <c i="3" r="T755"/>
  <c r="BK755"/>
  <c r="J755"/>
  <c r="J68"/>
  <c i="11" r="T84"/>
  <c r="T83"/>
  <c i="3" r="R107"/>
  <c i="2" r="P104"/>
  <c i="1" r="AU55"/>
  <c i="3" r="T107"/>
  <c r="T106"/>
  <c r="P755"/>
  <c r="P106"/>
  <c i="1" r="AU56"/>
  <c i="3" r="R755"/>
  <c i="2" r="R105"/>
  <c r="R104"/>
  <c r="T104"/>
  <c r="BK105"/>
  <c r="J105"/>
  <c r="J60"/>
  <c i="10" r="P88"/>
  <c r="P87"/>
  <c i="1" r="AU63"/>
  <c i="10" r="T88"/>
  <c r="T87"/>
  <c i="3" r="J1747"/>
  <c r="J86"/>
  <c i="9" r="J59"/>
  <c i="3" r="BK107"/>
  <c r="J107"/>
  <c r="J60"/>
  <c r="J756"/>
  <c r="J69"/>
  <c i="2" r="BK297"/>
  <c r="J297"/>
  <c r="J64"/>
  <c i="4" r="J59"/>
  <c i="7" r="J59"/>
  <c i="2" r="J106"/>
  <c r="J61"/>
  <c i="5" r="J59"/>
  <c i="10" r="BK88"/>
  <c r="BK87"/>
  <c r="J87"/>
  <c i="11" r="BK84"/>
  <c r="BK83"/>
  <c r="J83"/>
  <c r="J59"/>
  <c i="13" r="BK85"/>
  <c r="J85"/>
  <c r="J60"/>
  <c i="7" r="J39"/>
  <c i="4" r="J39"/>
  <c i="1" r="AN57"/>
  <c i="4" r="F34"/>
  <c i="1" r="BA57"/>
  <c i="11" r="J33"/>
  <c i="1" r="AV64"/>
  <c r="AT64"/>
  <c i="13" r="J34"/>
  <c i="1" r="AW66"/>
  <c r="AT66"/>
  <c i="11" r="F33"/>
  <c i="1" r="AZ64"/>
  <c i="5" r="J34"/>
  <c i="1" r="AW58"/>
  <c r="AT58"/>
  <c i="6" r="J34"/>
  <c i="1" r="AW59"/>
  <c r="AT59"/>
  <c i="3" r="J34"/>
  <c i="1" r="AW56"/>
  <c r="AT56"/>
  <c i="8" r="J30"/>
  <c i="1" r="AG61"/>
  <c i="10" r="F33"/>
  <c i="1" r="AZ63"/>
  <c r="BC54"/>
  <c r="AY54"/>
  <c i="6" r="J30"/>
  <c i="1" r="AG59"/>
  <c r="AN59"/>
  <c i="3" r="F34"/>
  <c i="1" r="BA56"/>
  <c r="BB54"/>
  <c r="AX54"/>
  <c i="7" r="F34"/>
  <c i="1" r="BA60"/>
  <c i="12" r="J30"/>
  <c i="1" r="AG65"/>
  <c i="8" r="J34"/>
  <c i="1" r="AW61"/>
  <c r="AT61"/>
  <c i="12" r="J34"/>
  <c i="1" r="AW65"/>
  <c r="AT65"/>
  <c i="2" r="J34"/>
  <c i="1" r="AW55"/>
  <c r="AT55"/>
  <c r="BD54"/>
  <c r="W33"/>
  <c i="10" r="J30"/>
  <c i="1" r="AG63"/>
  <c i="13" r="F34"/>
  <c i="1" r="BA66"/>
  <c i="2" r="F34"/>
  <c i="1" r="BA55"/>
  <c i="9" r="J34"/>
  <c i="1" r="AW62"/>
  <c r="AT62"/>
  <c i="10" r="J33"/>
  <c i="1" r="AV63"/>
  <c r="AT63"/>
  <c i="3" l="1" r="R106"/>
  <c i="6" r="J39"/>
  <c i="12" r="J39"/>
  <c i="10" r="J39"/>
  <c i="8" r="J39"/>
  <c i="10" r="J59"/>
  <c i="3" r="BK106"/>
  <c r="J106"/>
  <c r="J59"/>
  <c i="9" r="J39"/>
  <c i="10" r="J88"/>
  <c r="J60"/>
  <c i="13" r="BK84"/>
  <c r="J84"/>
  <c r="J59"/>
  <c i="2" r="BK104"/>
  <c r="J104"/>
  <c i="5" r="J39"/>
  <c i="11" r="J84"/>
  <c r="J60"/>
  <c i="1" r="AN58"/>
  <c r="AN62"/>
  <c r="AN61"/>
  <c r="AN65"/>
  <c r="AN63"/>
  <c r="BA54"/>
  <c r="W30"/>
  <c r="AZ54"/>
  <c r="AV54"/>
  <c r="AK29"/>
  <c i="11" r="J30"/>
  <c i="1" r="AG64"/>
  <c r="AN64"/>
  <c r="W31"/>
  <c i="2" r="J30"/>
  <c i="1" r="AG55"/>
  <c r="AN55"/>
  <c r="W32"/>
  <c r="AU54"/>
  <c i="2" l="1" r="J39"/>
  <c i="11" r="J39"/>
  <c i="2" r="J59"/>
  <c i="1" r="W29"/>
  <c i="13" r="J30"/>
  <c i="1" r="AG66"/>
  <c r="AN66"/>
  <c r="AW54"/>
  <c r="AK30"/>
  <c i="3" r="J30"/>
  <c i="1" r="AG56"/>
  <c r="AN56"/>
  <c i="3" l="1" r="J39"/>
  <c i="13" r="J39"/>
  <c i="1" r="AT54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<sst xmlns="http://schemas.openxmlformats.org/spreadsheetml/2006/main">
  <si>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</si>
  <si>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</si>
  <si>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</si>
  <si>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</si>
  <si>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</si>
  <si>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{1706b0c9-9e1f-4cc6-a474-9618efade2fe}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</si>
  <si>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</si>
  <si>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</si>
  <si>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</si>
  <si>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</si>
  <si>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</si>
  <si>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</si>
  <si>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</si>
  <si>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</si>
  <si>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</si>
  <si>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</si>
  <si>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</si>
  <si>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</si>
  <si>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</si>
  <si>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</si>
  <si>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</si>
  <si>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</si>
  <si>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</si>
  <si>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</si>
  <si>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</si>
  <si>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</si>
  <si>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</si>
  <si>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</si>
  <si>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</si>
  <si>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</si>
  <si>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</si>
  <si>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</si>
  <si>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</si>
  <si>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</si>
  <si>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</si>
  <si>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</si>
  <si>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</si>
  <si>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</si>
  <si>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</si>
  <si>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</si>
  <si>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</si>
  <si>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</si>
  <si>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</si>
  <si>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</si>
  <si>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</si>
  <si>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</si>
  <si>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</si>
  <si>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</si>
  <si>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</si>
  <si>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</si>
  <si>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</si>
  <si>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</si>
  <si>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</si>
  <si>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</si>
  <si>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</si>
  <si>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</si>
  <si>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</si>
  <si>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</si>
  <si>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</si>
  <si>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</si>
  <si>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</si>
  <si>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</si>
  <si>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</si>
  <si>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</si>
  <si>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</si>
  <si>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</si>
  <si>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</si>
  <si>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</si>
  <si>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</si>
  <si>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</si>
  <si>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</si>
  <si>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</si>
  <si>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</si>
  <si>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</si>
  <si>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</si>
  <si>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</si>
  <si>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</si>
  <si>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</si>
  <si>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</si>
  <si>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</si>
  <si>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</si>
  <si>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{84d5e81c-5dd9-4d9d-97e2-100b2eaf5a2c}</t>
  </si>
  <si>
    <t>02</t>
  </si>
  <si>
    <t xml:space="preserve">Stavební úpravy </t>
  </si>
  <si>
    <t>{4a9ed571-e1d2-4ec2-9c9b-0763e5c83567}</t>
  </si>
  <si>
    <t>03</t>
  </si>
  <si>
    <t xml:space="preserve">Profese - ZTI, zařízení pro vytápění , plynová zařízení a přeložka venkov. vodovodu a plynovodu </t>
  </si>
  <si>
    <t>{9d32ac74-cb7e-4594-a053-853e8ad69b15}</t>
  </si>
  <si>
    <t>04</t>
  </si>
  <si>
    <t xml:space="preserve">Elektro - silnoproud </t>
  </si>
  <si>
    <t>{2548a7dd-ef12-4251-bd05-fe7b96c6d169}</t>
  </si>
  <si>
    <t>05</t>
  </si>
  <si>
    <t xml:space="preserve">Elektro - slaboproud </t>
  </si>
  <si>
    <t>{aa485765-708c-40e0-8c90-ae9ed8d53f27}</t>
  </si>
  <si>
    <t>06</t>
  </si>
  <si>
    <t xml:space="preserve">Elektro - bleskosvod </t>
  </si>
  <si>
    <t>{7b751cb7-d155-4efe-a4b2-8ce3af09a210}</t>
  </si>
  <si>
    <t>06A</t>
  </si>
  <si>
    <t>Měření a regulace</t>
  </si>
  <si>
    <t>{0a34f58e-b49b-4312-946d-9ca4fe3c2284}</t>
  </si>
  <si>
    <t>07</t>
  </si>
  <si>
    <t>Vzduchotechnika</t>
  </si>
  <si>
    <t>{39a8d8fd-0c5d-401f-ae11-68bcbc1f784e}</t>
  </si>
  <si>
    <t>08</t>
  </si>
  <si>
    <t xml:space="preserve">Komunikace a zpevněné plochy </t>
  </si>
  <si>
    <t>{9a698736-1508-477b-806a-26c0fab00b2d}</t>
  </si>
  <si>
    <t>2</t>
  </si>
  <si>
    <t>09</t>
  </si>
  <si>
    <t xml:space="preserve">Sadové úpravy </t>
  </si>
  <si>
    <t>{e55293c6-bb60-4f83-ace0-b6480affa495}</t>
  </si>
  <si>
    <t>11</t>
  </si>
  <si>
    <t xml:space="preserve">Kolejnicový systém </t>
  </si>
  <si>
    <t>{1043aade-3fb3-4727-901f-ef6a7c2b1220}</t>
  </si>
  <si>
    <t>12</t>
  </si>
  <si>
    <t xml:space="preserve">Ostatní a vedlejší náklady </t>
  </si>
  <si>
    <t>{b7b00b1c-0f73-45a7-8a32-489efe952803}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</si>
  <si>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</si>
  <si>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</si>
  <si>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</si>
  <si>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</si>
  <si>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</si>
  <si>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</si>
  <si>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</si>
  <si>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</si>
  <si>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</si>
  <si>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</si>
  <si>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</si>
  <si>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</si>
  <si>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</si>
  <si>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</si>
  <si>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</si>
  <si>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</si>
  <si>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</si>
  <si>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</si>
  <si>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</si>
  <si>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</si>
  <si>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</si>
  <si>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</si>
  <si>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</si>
  <si>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</si>
  <si>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</si>
  <si>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</si>
  <si>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</si>
  <si>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</si>
  <si>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</si>
  <si>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</si>
  <si>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</si>
  <si>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</si>
  <si>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</si>
  <si>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</si>
  <si>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</si>
  <si>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</si>
  <si>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</si>
  <si>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</si>
  <si>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</si>
  <si>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</si>
  <si>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</si>
  <si>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</si>
  <si>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</si>
  <si>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</si>
  <si>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</si>
  <si>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</si>
  <si>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</si>
  <si>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</si>
  <si>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</si>
  <si>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</si>
  <si>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</si>
  <si>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</si>
  <si>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</si>
  <si>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</si>
  <si>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</si>
  <si>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</si>
  <si>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</si>
  <si>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</si>
  <si>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</si>
  <si>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</si>
  <si>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</si>
  <si>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</si>
  <si>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</si>
  <si>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</si>
  <si>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</si>
  <si>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</si>
  <si>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</si>
  <si>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</si>
  <si>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</si>
  <si>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</si>
  <si>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</si>
  <si>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</si>
  <si>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</si>
  <si>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</si>
  <si>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</si>
  <si>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</si>
  <si>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</si>
  <si>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</si>
  <si>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</si>
  <si>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</si>
  <si>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</si>
  <si>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</si>
  <si>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</si>
  <si>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</si>
  <si>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</si>
  <si>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</si>
  <si>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</si>
  <si>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</si>
  <si>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</si>
  <si>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</si>
  <si>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</si>
  <si>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</si>
  <si>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</si>
  <si>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</si>
  <si>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</si>
  <si>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</si>
  <si>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</si>
  <si>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</si>
  <si>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</si>
  <si>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</si>
  <si>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</si>
  <si>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</si>
  <si>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</si>
  <si>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</si>
  <si>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</si>
  <si>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</si>
  <si>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</si>
  <si>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</si>
  <si>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</si>
  <si>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</si>
  <si>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</si>
  <si>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</si>
  <si>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</si>
  <si>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</si>
  <si>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</si>
  <si>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</si>
  <si>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</si>
  <si>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</si>
  <si>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</si>
  <si>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</si>
  <si>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</si>
  <si>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</si>
  <si>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</si>
  <si>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</si>
  <si>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</si>
  <si>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</si>
  <si>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</si>
  <si>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</si>
  <si>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</si>
  <si>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</si>
  <si>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</si>
  <si>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</si>
  <si>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</si>
  <si>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</si>
  <si>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</si>
  <si>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</si>
  <si>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</si>
  <si>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</si>
  <si>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</si>
  <si>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</si>
  <si>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</si>
  <si>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</si>
  <si>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</si>
  <si>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</si>
  <si>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</si>
  <si>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</si>
  <si>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</si>
  <si>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</si>
  <si>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</si>
  <si>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</si>
  <si>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</si>
  <si>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</si>
  <si>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</si>
  <si>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</si>
  <si>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</si>
  <si>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</si>
  <si>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</si>
  <si>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</si>
  <si>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</si>
  <si>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</si>
  <si>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</si>
  <si>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</si>
  <si>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</si>
  <si>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</si>
  <si>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</si>
  <si>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</si>
  <si>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</si>
  <si>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</si>
  <si>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</si>
  <si>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</si>
  <si>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</si>
  <si>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</si>
  <si>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</si>
  <si>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</si>
  <si>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</si>
  <si>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</si>
  <si>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</si>
  <si>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</si>
  <si>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</si>
  <si>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</si>
  <si>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</si>
  <si>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</si>
  <si>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</si>
  <si>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</si>
  <si>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</si>
  <si>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</si>
  <si>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</si>
  <si>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</si>
  <si>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</si>
  <si>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</si>
  <si>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</si>
  <si>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</si>
  <si>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</si>
  <si>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</si>
  <si>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</si>
  <si>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</si>
  <si>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</si>
  <si>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</si>
  <si>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</si>
  <si>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</si>
  <si>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</si>
  <si>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</si>
  <si>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</si>
  <si>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</si>
  <si>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</si>
  <si>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</si>
  <si>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</si>
  <si>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</si>
  <si>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</si>
  <si>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</si>
  <si>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</si>
  <si>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</si>
  <si>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</si>
  <si>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</si>
  <si>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</si>
  <si>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</si>
  <si>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</si>
  <si>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</si>
  <si>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</si>
  <si>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</si>
  <si>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</si>
  <si>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</si>
  <si>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</si>
  <si>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</si>
  <si>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</si>
  <si>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</si>
  <si>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</si>
  <si>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</si>
  <si>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</si>
  <si>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</si>
  <si>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</si>
  <si>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</si>
  <si>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</si>
  <si>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</si>
  <si>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</si>
  <si>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</si>
  <si>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</si>
  <si>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</si>
  <si>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</si>
  <si>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</si>
  <si>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</si>
  <si>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</si>
  <si>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</si>
  <si>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</si>
  <si>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</si>
  <si>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</si>
  <si>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</si>
  <si>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</si>
  <si>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</si>
  <si>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</si>
  <si>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</si>
  <si>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</si>
  <si>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</si>
  <si>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</si>
  <si>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</si>
  <si>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</si>
  <si>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</si>
  <si>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</si>
  <si>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</si>
  <si>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</si>
  <si>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</si>
  <si>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</si>
  <si>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</si>
  <si>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</si>
  <si>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</si>
  <si>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</si>
  <si>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</si>
  <si>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</si>
  <si>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</si>
  <si>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</si>
  <si>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</si>
  <si>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</si>
  <si>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</si>
  <si>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</si>
  <si>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</si>
  <si>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</si>
  <si>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</si>
  <si>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</si>
  <si>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</si>
  <si>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</si>
  <si>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</si>
  <si>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</si>
  <si>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</si>
  <si>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</si>
  <si>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</si>
  <si>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</si>
  <si>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</si>
  <si>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</si>
  <si>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</si>
  <si>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</si>
  <si>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</si>
  <si>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</si>
  <si>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</si>
  <si>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</si>
  <si>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</si>
  <si>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</si>
  <si>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</si>
  <si>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</si>
  <si>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</si>
  <si>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</si>
  <si>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</si>
  <si>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</si>
  <si>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</si>
  <si>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</si>
  <si>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</si>
  <si>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</si>
  <si>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</si>
  <si>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</si>
  <si>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</si>
  <si>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</si>
  <si>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</si>
  <si>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</si>
  <si>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</si>
  <si>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</si>
  <si>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</si>
  <si>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</si>
  <si>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</si>
  <si>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</si>
  <si>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</si>
  <si>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</si>
  <si>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</si>
  <si>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</si>
  <si>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</si>
  <si>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</si>
  <si>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</si>
  <si>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</si>
  <si>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</si>
  <si>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</si>
  <si>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</si>
  <si>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</si>
  <si>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</si>
  <si>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</si>
  <si>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</si>
  <si>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</si>
  <si>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</si>
  <si>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</si>
  <si>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</si>
  <si>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</si>
  <si>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</si>
  <si>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</si>
  <si>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</si>
  <si>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</si>
  <si>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</si>
  <si>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</si>
  <si>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</si>
  <si>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</si>
  <si>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</si>
  <si>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</si>
  <si>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</si>
  <si>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</si>
  <si>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</si>
  <si>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</si>
  <si>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</si>
  <si>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</si>
  <si>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</si>
  <si>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</si>
  <si>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</si>
  <si>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</si>
  <si>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</si>
  <si>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</si>
  <si>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</si>
  <si>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</si>
  <si>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</si>
  <si>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</si>
  <si>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</si>
  <si>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</si>
  <si>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</si>
  <si>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</si>
  <si>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</si>
  <si>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</si>
  <si>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</si>
  <si>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</si>
  <si>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</si>
  <si>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</si>
  <si>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</si>
  <si>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</si>
  <si>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</si>
  <si>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</si>
  <si>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</si>
  <si>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</si>
  <si>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</si>
  <si>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</si>
  <si>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</si>
  <si>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</si>
  <si>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</si>
  <si>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</si>
  <si>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</si>
  <si>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</si>
  <si>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</si>
  <si>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</si>
  <si>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</si>
  <si>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</si>
  <si>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</si>
  <si>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</si>
  <si>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</si>
  <si>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</si>
  <si>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</si>
  <si>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</si>
  <si>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</si>
  <si>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</si>
  <si>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</si>
  <si>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</si>
  <si>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</si>
  <si>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</si>
  <si>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</si>
  <si>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</si>
  <si>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</si>
  <si>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</si>
  <si>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</si>
  <si>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</si>
  <si>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</si>
  <si>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</si>
  <si>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</si>
  <si>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</si>
  <si>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</si>
  <si>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</si>
  <si>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</si>
  <si>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</si>
  <si>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</si>
  <si>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</si>
  <si>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</si>
  <si>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</si>
  <si>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</si>
  <si>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</si>
  <si>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</si>
  <si>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</si>
  <si>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</si>
  <si>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</si>
  <si>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</si>
  <si>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</si>
  <si>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</si>
  <si>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</si>
  <si>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</si>
  <si>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</si>
  <si>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</si>
  <si>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</si>
  <si>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</si>
  <si>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</si>
  <si>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</si>
  <si>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</si>
  <si>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</si>
  <si>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</si>
  <si>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</si>
  <si>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</si>
  <si>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</si>
  <si>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</si>
  <si>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</si>
  <si>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</si>
  <si>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</si>
  <si>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</si>
  <si>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</si>
  <si>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</si>
  <si>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</si>
  <si>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</si>
  <si>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</si>
  <si>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</si>
  <si>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</si>
  <si>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</si>
  <si>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</si>
  <si>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</si>
  <si>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</si>
  <si>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</si>
  <si>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</si>
  <si>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</si>
  <si>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</si>
  <si>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</si>
  <si>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</si>
  <si>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</si>
  <si>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</si>
  <si>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</si>
  <si>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</si>
  <si>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</si>
  <si>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</si>
  <si>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</si>
  <si>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</si>
  <si>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</si>
  <si>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</si>
  <si>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</si>
  <si>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</si>
  <si>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</si>
  <si>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</si>
  <si>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</si>
  <si>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</si>
  <si>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</si>
  <si>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</si>
  <si>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</si>
  <si>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</si>
  <si>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</si>
  <si>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</si>
  <si>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</si>
  <si>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</si>
  <si>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</si>
  <si>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</si>
  <si>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</si>
  <si>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</si>
  <si>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</si>
  <si>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</si>
  <si>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</si>
  <si>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</si>
  <si>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</si>
  <si>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</si>
  <si>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</si>
  <si>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</si>
  <si>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</si>
  <si>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</si>
  <si>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</si>
  <si>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</si>
  <si>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</si>
  <si>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</si>
  <si>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</si>
  <si>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</si>
  <si>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</si>
  <si>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</si>
  <si>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</si>
  <si>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</si>
  <si>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</si>
  <si>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</si>
  <si>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</si>
  <si>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</si>
  <si>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</si>
  <si>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</si>
  <si>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</si>
  <si>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</si>
  <si>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</si>
  <si>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</si>
  <si>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</si>
  <si>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</si>
  <si>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</si>
  <si>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</si>
  <si>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</si>
  <si>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</si>
  <si>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</si>
  <si>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</si>
  <si>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</si>
  <si>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</si>
  <si>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</si>
  <si>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</si>
  <si>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</si>
  <si>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</si>
  <si>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</si>
  <si>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</si>
  <si>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</si>
  <si>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</si>
  <si>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</si>
  <si>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</si>
  <si>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</si>
  <si>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</si>
  <si>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</si>
  <si>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</si>
  <si>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</si>
  <si>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</si>
  <si>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</si>
  <si>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</si>
  <si>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</si>
  <si>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</si>
  <si>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</si>
  <si>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</si>
  <si>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</si>
  <si>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</si>
  <si>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</si>
  <si>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</si>
  <si>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</si>
  <si>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</si>
  <si>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</si>
  <si>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</si>
  <si>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</si>
  <si>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</si>
  <si>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</si>
  <si>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</si>
  <si>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</si>
  <si>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</si>
  <si>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</si>
  <si>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</si>
  <si>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</si>
  <si>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</si>
  <si>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</si>
  <si>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</si>
  <si>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</si>
  <si>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</si>
  <si>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</si>
  <si>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</si>
  <si>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</si>
  <si>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</si>
  <si>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</si>
  <si>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</si>
  <si>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</si>
  <si>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</si>
  <si>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</si>
  <si>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</si>
  <si>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</si>
  <si>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</si>
  <si>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</si>
  <si>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</si>
  <si>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</si>
  <si>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</si>
  <si>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</si>
  <si>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</si>
  <si>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</si>
  <si>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</si>
  <si>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</si>
  <si>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</si>
  <si>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</si>
  <si>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</si>
  <si>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</si>
  <si>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</si>
  <si>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</si>
  <si>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</si>
  <si>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</si>
  <si>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</si>
  <si>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</si>
  <si>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</si>
  <si>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</si>
  <si>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</si>
  <si>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</si>
  <si>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</si>
  <si>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</si>
  <si>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</si>
  <si>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</si>
  <si>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</si>
  <si>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</si>
  <si>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</si>
  <si>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</si>
  <si>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</si>
  <si>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</si>
  <si>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</si>
  <si>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</si>
  <si>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</si>
  <si>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</si>
  <si>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</si>
  <si>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</si>
  <si>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</si>
  <si>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</si>
  <si>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</si>
  <si>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</si>
  <si>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</si>
  <si>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</si>
  <si>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</si>
  <si>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</si>
  <si>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</si>
  <si>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</si>
  <si>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</si>
  <si>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</si>
  <si>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</si>
  <si>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</si>
  <si>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</si>
  <si>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</si>
  <si>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</si>
  <si>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</si>
  <si>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</si>
  <si>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</si>
  <si>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</si>
  <si>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</si>
  <si>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</si>
  <si>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</si>
  <si>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</si>
  <si>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</si>
  <si>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</si>
  <si>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</si>
  <si>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</si>
  <si>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</si>
  <si>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</si>
  <si>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</si>
  <si>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</si>
  <si>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</si>
  <si>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</si>
  <si>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</si>
  <si>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</si>
  <si>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</si>
  <si>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</si>
  <si>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</si>
  <si>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</si>
  <si>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</si>
  <si>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</si>
  <si>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</si>
  <si>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</si>
  <si>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</si>
  <si>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</si>
  <si>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</si>
  <si>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</si>
  <si>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</si>
  <si>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</si>
  <si>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</si>
  <si>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</si>
  <si>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</si>
  <si>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</si>
  <si>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</si>
  <si>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</si>
  <si>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</si>
  <si>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</si>
  <si>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</si>
  <si>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</si>
  <si>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</si>
  <si>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</si>
  <si>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</si>
  <si>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</si>
  <si>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</si>
  <si>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</si>
  <si>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</si>
  <si>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</si>
  <si>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</si>
  <si>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</si>
  <si>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</si>
  <si>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</si>
  <si>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</si>
  <si>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</si>
  <si>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</si>
  <si>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</si>
  <si>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</si>
  <si>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</si>
  <si>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</si>
  <si>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</si>
  <si>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</si>
  <si>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</si>
  <si>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</si>
  <si>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</si>
  <si>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</si>
  <si>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</si>
  <si>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</si>
  <si>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</si>
  <si>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</si>
  <si>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</si>
  <si>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</si>
  <si>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</si>
  <si>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</si>
  <si>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</si>
  <si>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</si>
  <si>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</si>
  <si>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</si>
  <si>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</si>
  <si>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</si>
  <si>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</si>
  <si>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</si>
  <si>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</si>
  <si>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</si>
  <si>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</si>
  <si>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</si>
  <si>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</si>
  <si>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</si>
  <si>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</si>
  <si>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</si>
  <si>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</si>
  <si>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</si>
  <si>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</si>
  <si>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</si>
  <si>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</si>
  <si>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</si>
  <si>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</si>
  <si>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</si>
  <si>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</si>
  <si>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</si>
  <si>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</si>
  <si>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</si>
  <si>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</si>
  <si>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</si>
  <si>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</si>
  <si>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</si>
  <si>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</si>
  <si>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</si>
  <si>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</si>
  <si>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</si>
  <si>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</si>
  <si>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</si>
  <si>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</si>
  <si>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</si>
  <si>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</si>
  <si>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</si>
  <si>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</si>
  <si>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</si>
  <si>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</si>
  <si>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</si>
  <si>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</si>
  <si>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</si>
  <si>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</si>
  <si>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</si>
  <si>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</si>
  <si>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</si>
  <si>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</si>
  <si>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</si>
  <si>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</si>
  <si>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</si>
  <si>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</si>
  <si>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</si>
  <si>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</si>
  <si>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</si>
  <si>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</si>
  <si>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</si>
  <si>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</si>
  <si>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</si>
  <si>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</si>
  <si>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</si>
  <si>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</si>
  <si>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</si>
  <si>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</si>
  <si>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</si>
  <si>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</si>
  <si>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</si>
  <si>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</si>
  <si>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</si>
  <si>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</si>
  <si>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</si>
  <si>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</si>
  <si>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</si>
  <si>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</si>
  <si>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</si>
  <si>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</si>
  <si>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</si>
  <si>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</si>
  <si>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</si>
  <si>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</si>
  <si>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</si>
  <si>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</si>
  <si>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</si>
  <si>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</si>
  <si>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</si>
  <si>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</si>
  <si>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</si>
  <si>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</si>
  <si>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</si>
  <si>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</si>
  <si>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</si>
  <si>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</si>
  <si>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</si>
  <si>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</si>
  <si>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</si>
  <si>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</si>
  <si>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</si>
  <si>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</si>
  <si>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</si>
  <si>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</si>
  <si>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</si>
  <si>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</si>
  <si>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</si>
  <si>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</si>
  <si>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</si>
  <si>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</si>
  <si>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</si>
  <si>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</si>
  <si>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</si>
  <si>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</si>
  <si>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</si>
  <si>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</si>
  <si>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</si>
  <si>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</si>
  <si>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</si>
  <si>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</si>
  <si>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</si>
  <si>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</si>
  <si>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</si>
  <si>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</si>
  <si>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</si>
  <si>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</si>
  <si>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</si>
  <si>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</si>
  <si>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</si>
  <si>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</si>
  <si>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</si>
  <si>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</si>
  <si>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</si>
  <si>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</si>
  <si>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</si>
  <si>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</si>
  <si>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</si>
  <si>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</si>
  <si>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</si>
  <si>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</si>
  <si>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</si>
  <si>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</si>
  <si>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</si>
  <si>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</si>
  <si>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</si>
  <si>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</si>
  <si>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</si>
  <si>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</si>
  <si>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</si>
  <si>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</si>
  <si>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</si>
  <si>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</si>
  <si>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</si>
  <si>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</si>
  <si>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</si>
  <si>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</si>
  <si>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</si>
  <si>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</si>
  <si>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</si>
  <si>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</si>
  <si>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</si>
  <si>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</si>
  <si>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</si>
  <si>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</si>
  <si>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</si>
  <si>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</si>
  <si>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</si>
  <si>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</si>
  <si>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</si>
  <si>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</si>
  <si>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</si>
  <si>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</si>
  <si>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</si>
  <si>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</si>
  <si>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</si>
  <si>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</si>
  <si>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</si>
  <si>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</si>
  <si>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</si>
  <si>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</si>
  <si>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</si>
  <si>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</si>
  <si>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</si>
  <si>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</si>
  <si>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</si>
  <si>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</si>
  <si>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</si>
  <si>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</si>
  <si>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</si>
  <si>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</si>
  <si>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</si>
  <si>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</si>
  <si>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</si>
  <si>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</si>
  <si>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</si>
  <si>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</si>
  <si>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</si>
  <si>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</si>
  <si>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</si>
  <si>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</si>
  <si>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</si>
  <si>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</si>
  <si>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</si>
  <si>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</si>
  <si>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</si>
  <si>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</si>
  <si>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</si>
  <si>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</si>
  <si>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</si>
  <si>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</si>
  <si>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</si>
  <si>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721 - Zdravotechnika - vnitřní kanalizace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</si>
  <si>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</si>
  <si>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</si>
  <si>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</si>
  <si>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</si>
  <si>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</si>
  <si>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</si>
  <si>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</si>
  <si>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</si>
  <si>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</si>
  <si>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</si>
  <si>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</si>
  <si>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</si>
  <si>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</si>
  <si>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</si>
  <si>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</si>
  <si>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</si>
  <si>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</si>
  <si>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</si>
  <si>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</si>
  <si>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</si>
  <si>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</si>
  <si>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</si>
  <si>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</si>
  <si>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</si>
  <si>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</si>
  <si>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</si>
  <si>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</si>
  <si>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</si>
  <si>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</si>
  <si>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</si>
  <si>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564</t>
  </si>
  <si>
    <t>132212101</t>
  </si>
  <si>
    <t>Hloubení zapažených i nezapažených rýh šířky do 600 mm ručním nebo pneumatickým nářadím s urovnáním dna do předepsaného profilu a spádu v horninách tř. 3 soudržných</t>
  </si>
  <si>
    <t>425449876</t>
  </si>
  <si>
    <t xml:space="preserve">"odvětrání podloží"                             254*0,6*0,8</t>
  </si>
  <si>
    <t xml:space="preserve">" vnitřní dešťová a splašková kanalizace"           50</t>
  </si>
  <si>
    <t>565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</si>
  <si>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</si>
  <si>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</si>
  <si>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848571413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</si>
  <si>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</si>
  <si>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</si>
  <si>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</si>
  <si>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</si>
  <si>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</si>
  <si>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</si>
  <si>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</si>
  <si>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</si>
  <si>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</si>
  <si>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</si>
  <si>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</si>
  <si>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746+632,284+171,92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</si>
  <si>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</si>
  <si>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</si>
  <si>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</si>
  <si>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</si>
  <si>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</si>
  <si>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</si>
  <si>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1550,204*7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</si>
  <si>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</si>
  <si>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</si>
  <si>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</si>
  <si>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</si>
  <si>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</si>
  <si>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</si>
  <si>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</si>
  <si>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</si>
  <si>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1550,204*1,8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</si>
  <si>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</si>
  <si>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</si>
  <si>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</si>
  <si>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</si>
  <si>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- vnější   "       (150+40)*1,3*0,6</t>
  </si>
  <si>
    <t>"vnitř. dešť.a splašk. kanalizace " 25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</si>
  <si>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</si>
  <si>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</si>
  <si>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</si>
  <si>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</si>
  <si>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</si>
  <si>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</si>
  <si>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</si>
  <si>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</si>
  <si>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173,2*1,8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</si>
  <si>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</si>
  <si>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</si>
  <si>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</si>
  <si>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</si>
  <si>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"vnitřní deš.a slašk. kanalizace " 45</t>
  </si>
  <si>
    <t>58331200</t>
  </si>
  <si>
    <t>štěrkopísek netříděný zásypový</t>
  </si>
  <si>
    <t>-775482913</t>
  </si>
  <si>
    <t>119,1*1,5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</si>
  <si>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</si>
  <si>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</si>
  <si>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</si>
  <si>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</si>
  <si>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" vnitřní dešť. a splašková kanalizace" 28</t>
  </si>
  <si>
    <t>Zakládání</t>
  </si>
  <si>
    <t>568</t>
  </si>
  <si>
    <t>211971110</t>
  </si>
  <si>
    <t>Zřízení opláštění výplně z geotextilie odvodňovacích žeber nebo trativodů v rýze nebo zářezu se stěnami šikmými o sklonu do 1:2</t>
  </si>
  <si>
    <t>2083745428</t>
  </si>
  <si>
    <t>569</t>
  </si>
  <si>
    <t>69311006</t>
  </si>
  <si>
    <t>geotextilie tkaná separační, filtrační, výztužná PP pevnost v tahu 15kN/m</t>
  </si>
  <si>
    <t>226055614</t>
  </si>
  <si>
    <t>80*1,2 'Přepočtené koeficientem množství</t>
  </si>
  <si>
    <t>563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</si>
  <si>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</si>
  <si>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</si>
  <si>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621945612</t>
  </si>
  <si>
    <t>"odvětrání podloží" 254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</si>
  <si>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</si>
  <si>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</si>
  <si>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</si>
  <si>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</si>
  <si>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</si>
  <si>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</si>
  <si>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</si>
  <si>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</si>
  <si>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</si>
  <si>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</si>
  <si>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</si>
  <si>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</si>
  <si>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</si>
  <si>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</si>
  <si>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</si>
  <si>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</si>
  <si>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</si>
  <si>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</si>
  <si>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</si>
  <si>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</si>
  <si>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</si>
  <si>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</si>
  <si>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</si>
  <si>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</si>
  <si>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</si>
  <si>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</si>
  <si>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</si>
  <si>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</si>
  <si>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</si>
  <si>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</si>
  <si>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</si>
  <si>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</si>
  <si>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</si>
  <si>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</si>
  <si>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</si>
  <si>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</si>
  <si>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</si>
  <si>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</si>
  <si>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</si>
  <si>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</si>
  <si>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</si>
  <si>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</si>
  <si>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</si>
  <si>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</si>
  <si>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</si>
  <si>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</si>
  <si>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</si>
  <si>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</si>
  <si>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</si>
  <si>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</si>
  <si>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</si>
  <si>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 xml:space="preserve">"dle tabulky výztuže D.1.2.c.19"     631,91/1000*1,1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</si>
  <si>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</si>
  <si>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</si>
  <si>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</si>
  <si>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</si>
  <si>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</si>
  <si>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</si>
  <si>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</si>
  <si>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</si>
  <si>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</si>
  <si>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</si>
  <si>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</si>
  <si>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</si>
  <si>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</si>
  <si>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</si>
  <si>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</si>
  <si>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</si>
  <si>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</si>
  <si>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</si>
  <si>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</si>
  <si>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</si>
  <si>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</si>
  <si>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</si>
  <si>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</si>
  <si>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</si>
  <si>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</si>
  <si>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</si>
  <si>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</si>
  <si>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</si>
  <si>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</si>
  <si>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</si>
  <si>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</si>
  <si>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</si>
  <si>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</si>
  <si>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</si>
  <si>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</si>
  <si>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</si>
  <si>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</si>
  <si>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</si>
  <si>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</si>
  <si>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</si>
  <si>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</si>
  <si>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</si>
  <si>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</si>
  <si>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</si>
  <si>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</si>
  <si>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</si>
  <si>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</si>
  <si>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</si>
  <si>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</si>
  <si>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</si>
  <si>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</si>
  <si>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</si>
  <si>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</si>
  <si>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</si>
  <si>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</si>
  <si>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</si>
  <si>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</si>
  <si>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</si>
  <si>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</si>
  <si>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</si>
  <si>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</si>
  <si>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</si>
  <si>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</si>
  <si>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</si>
  <si>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</si>
  <si>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</si>
  <si>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</si>
  <si>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</si>
  <si>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</si>
  <si>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</si>
  <si>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</si>
  <si>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</si>
  <si>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</si>
  <si>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</si>
  <si>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</si>
  <si>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</si>
  <si>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</si>
  <si>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</si>
  <si>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</si>
  <si>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</si>
  <si>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</si>
  <si>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</si>
  <si>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</si>
  <si>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</si>
  <si>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</si>
  <si>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</si>
  <si>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</si>
  <si>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</si>
  <si>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</si>
  <si>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</si>
  <si>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</si>
  <si>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</si>
  <si>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</si>
  <si>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</si>
  <si>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</si>
  <si>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</si>
  <si>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</si>
  <si>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</si>
  <si>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</si>
  <si>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</si>
  <si>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</si>
  <si>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</si>
  <si>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</si>
  <si>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</si>
  <si>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</si>
  <si>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</si>
  <si>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</si>
  <si>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</si>
  <si>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</si>
  <si>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</si>
  <si>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</si>
  <si>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</si>
  <si>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</si>
  <si>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</si>
  <si>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</si>
  <si>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</si>
  <si>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</si>
  <si>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</si>
  <si>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</si>
  <si>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</si>
  <si>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</si>
  <si>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</si>
  <si>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</si>
  <si>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</si>
  <si>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</si>
  <si>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</si>
  <si>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</si>
  <si>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</si>
  <si>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</si>
  <si>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</si>
  <si>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</si>
  <si>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</si>
  <si>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</si>
  <si>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</si>
  <si>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</si>
  <si>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</si>
  <si>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</si>
  <si>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</si>
  <si>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</si>
  <si>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</si>
  <si>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</si>
  <si>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</si>
  <si>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</si>
  <si>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</si>
  <si>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</si>
  <si>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</si>
  <si>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</si>
  <si>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</si>
  <si>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</si>
  <si>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</si>
  <si>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</si>
  <si>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</si>
  <si>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</si>
  <si>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</si>
  <si>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</si>
  <si>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</si>
  <si>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</si>
  <si>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</si>
  <si>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</si>
  <si>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</si>
  <si>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</si>
  <si>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</si>
  <si>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</si>
  <si>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</si>
  <si>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</si>
  <si>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</si>
  <si>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</si>
  <si>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</si>
  <si>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</si>
  <si>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</si>
  <si>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</si>
  <si>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</si>
  <si>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</si>
  <si>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</si>
  <si>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</si>
  <si>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</si>
  <si>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</si>
  <si>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</si>
  <si>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</si>
  <si>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</si>
  <si>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</si>
  <si>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</si>
  <si>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</si>
  <si>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</si>
  <si>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</si>
  <si>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</si>
  <si>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</si>
  <si>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</si>
  <si>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</si>
  <si>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</si>
  <si>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</si>
  <si>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</si>
  <si>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</si>
  <si>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</si>
  <si>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</si>
  <si>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</si>
  <si>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</si>
  <si>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</si>
  <si>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</si>
  <si>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</si>
  <si>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</si>
  <si>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</si>
  <si>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</si>
  <si>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</si>
  <si>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</si>
  <si>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</si>
  <si>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</si>
  <si>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</si>
  <si>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</si>
  <si>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</si>
  <si>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</si>
  <si>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</si>
  <si>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</si>
  <si>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</si>
  <si>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</si>
  <si>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</si>
  <si>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</si>
  <si>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</si>
  <si>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</si>
  <si>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</si>
  <si>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</si>
  <si>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</si>
  <si>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</si>
  <si>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</si>
  <si>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</si>
  <si>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</si>
  <si>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</si>
  <si>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</si>
  <si>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</si>
  <si>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</si>
  <si>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</si>
  <si>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</si>
  <si>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</si>
  <si>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</si>
  <si>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</si>
  <si>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562</t>
  </si>
  <si>
    <t>327351219</t>
  </si>
  <si>
    <t>Bednění opěrných zdí a valů svislých i skloněných, výšky do 20 m Příplatek k ceně -1211 za zakřivení zdi o poloměru do 20 m</t>
  </si>
  <si>
    <t>-567811553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</si>
  <si>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</si>
  <si>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</si>
  <si>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</si>
  <si>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</si>
  <si>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</si>
  <si>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</si>
  <si>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</si>
  <si>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</si>
  <si>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</si>
  <si>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</si>
  <si>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</si>
  <si>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</si>
  <si>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</si>
  <si>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</si>
  <si>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</si>
  <si>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</si>
  <si>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</si>
  <si>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</si>
  <si>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</si>
  <si>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</si>
  <si>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</si>
  <si>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</si>
  <si>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</si>
  <si>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</si>
  <si>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</si>
  <si>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</si>
  <si>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</si>
  <si>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</si>
  <si>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</si>
  <si>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</si>
  <si>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</si>
  <si>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</si>
  <si>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</si>
  <si>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</si>
  <si>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</si>
  <si>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</si>
  <si>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</si>
  <si>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</si>
  <si>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</si>
  <si>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</si>
  <si>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</si>
  <si>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</si>
  <si>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</si>
  <si>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</si>
  <si>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</si>
  <si>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</si>
  <si>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</si>
  <si>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</si>
  <si>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</si>
  <si>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</si>
  <si>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</si>
  <si>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</si>
  <si>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</si>
  <si>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</si>
  <si>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</si>
  <si>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</si>
  <si>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</si>
  <si>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</si>
  <si>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</si>
  <si>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</si>
  <si>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</si>
  <si>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</si>
  <si>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</si>
  <si>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</si>
  <si>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</si>
  <si>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</si>
  <si>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</si>
  <si>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</si>
  <si>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</si>
  <si>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</si>
  <si>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</si>
  <si>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</si>
  <si>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</si>
  <si>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</si>
  <si>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</si>
  <si>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</si>
  <si>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</si>
  <si>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</si>
  <si>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</si>
  <si>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</si>
  <si>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</si>
  <si>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</si>
  <si>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</si>
  <si>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</si>
  <si>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</si>
  <si>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</si>
  <si>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</si>
  <si>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</si>
  <si>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</si>
  <si>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</si>
  <si>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</si>
  <si>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</si>
  <si>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</si>
  <si>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</si>
  <si>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</si>
  <si>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</si>
  <si>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</si>
  <si>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</si>
  <si>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</si>
  <si>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</si>
  <si>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</si>
  <si>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</si>
  <si>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</si>
  <si>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</si>
  <si>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</si>
  <si>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</si>
  <si>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</si>
  <si>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</si>
  <si>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</si>
  <si>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</si>
  <si>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</si>
  <si>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</si>
  <si>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</si>
  <si>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</si>
  <si>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</si>
  <si>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</si>
  <si>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</si>
  <si>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</si>
  <si>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</si>
  <si>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</si>
  <si>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</si>
  <si>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</si>
  <si>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</si>
  <si>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</si>
  <si>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</si>
  <si>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</si>
  <si>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</si>
  <si>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</si>
  <si>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</si>
  <si>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</si>
  <si>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</si>
  <si>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</si>
  <si>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</si>
  <si>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</si>
  <si>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</si>
  <si>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</si>
  <si>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</si>
  <si>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</si>
  <si>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</si>
  <si>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</si>
  <si>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</si>
  <si>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</si>
  <si>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</si>
  <si>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</si>
  <si>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</si>
  <si>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</si>
  <si>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</si>
  <si>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</si>
  <si>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</si>
  <si>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</si>
  <si>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</si>
  <si>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</si>
  <si>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</si>
  <si>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</si>
  <si>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</si>
  <si>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</si>
  <si>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</si>
  <si>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</si>
  <si>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</si>
  <si>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</si>
  <si>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</si>
  <si>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</si>
  <si>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</si>
  <si>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</si>
  <si>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</si>
  <si>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</si>
  <si>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</si>
  <si>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</si>
  <si>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</si>
  <si>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</si>
  <si>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</si>
  <si>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</si>
  <si>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</si>
  <si>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</si>
  <si>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</si>
  <si>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</si>
  <si>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</si>
  <si>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</si>
  <si>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</si>
  <si>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</si>
  <si>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</si>
  <si>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</si>
  <si>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</si>
  <si>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</si>
  <si>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</si>
  <si>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</si>
  <si>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</si>
  <si>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</si>
  <si>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</si>
  <si>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</si>
  <si>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</si>
  <si>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</si>
  <si>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</si>
  <si>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</si>
  <si>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</si>
  <si>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</si>
  <si>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</si>
  <si>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</si>
  <si>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</si>
  <si>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</si>
  <si>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</si>
  <si>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</si>
  <si>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</si>
  <si>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</si>
  <si>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</si>
  <si>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</si>
  <si>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</si>
  <si>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</si>
  <si>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</si>
  <si>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</si>
  <si>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</si>
  <si>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</si>
  <si>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</si>
  <si>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</si>
  <si>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</si>
  <si>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</si>
  <si>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</si>
  <si>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</si>
  <si>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</si>
  <si>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</si>
  <si>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</si>
  <si>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</si>
  <si>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</si>
  <si>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</si>
  <si>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</si>
  <si>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</si>
  <si>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</si>
  <si>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</si>
  <si>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</si>
  <si>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</si>
  <si>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</si>
  <si>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</si>
  <si>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</si>
  <si>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</si>
  <si>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</si>
  <si>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</si>
  <si>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</si>
  <si>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</si>
  <si>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</si>
  <si>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</si>
  <si>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</si>
  <si>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</si>
  <si>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</si>
  <si>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</si>
  <si>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</si>
  <si>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</si>
  <si>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</si>
  <si>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</si>
  <si>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</si>
  <si>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</si>
  <si>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</si>
  <si>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</si>
  <si>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</si>
  <si>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</si>
  <si>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</si>
  <si>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</si>
  <si>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</si>
  <si>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</si>
  <si>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</si>
  <si>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</si>
  <si>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</si>
  <si>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</si>
  <si>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</si>
  <si>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</si>
  <si>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</si>
  <si>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</si>
  <si>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</si>
  <si>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</si>
  <si>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</si>
  <si>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</si>
  <si>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</si>
  <si>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</si>
  <si>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</si>
  <si>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</si>
  <si>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</si>
  <si>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</si>
  <si>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</si>
  <si>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</si>
  <si>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</si>
  <si>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</si>
  <si>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</si>
  <si>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</si>
  <si>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</si>
  <si>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</si>
  <si>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</si>
  <si>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</si>
  <si>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</si>
  <si>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</si>
  <si>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</si>
  <si>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</si>
  <si>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</si>
  <si>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</si>
  <si>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</si>
  <si>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</si>
  <si>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</si>
  <si>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</si>
  <si>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</si>
  <si>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</si>
  <si>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</si>
  <si>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</si>
  <si>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</si>
  <si>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</si>
  <si>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</si>
  <si>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</si>
  <si>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</si>
  <si>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</si>
  <si>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</si>
  <si>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</si>
  <si>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</si>
  <si>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</si>
  <si>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</si>
  <si>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</si>
  <si>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</si>
  <si>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</si>
  <si>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</si>
  <si>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</si>
  <si>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</si>
  <si>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</si>
  <si>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</si>
  <si>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</si>
  <si>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</si>
  <si>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</si>
  <si>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</si>
  <si>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</si>
  <si>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</si>
  <si>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</si>
  <si>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</si>
  <si>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</si>
  <si>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</si>
  <si>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</si>
  <si>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</si>
  <si>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</si>
  <si>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</si>
  <si>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</si>
  <si>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</si>
  <si>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</si>
  <si>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</si>
  <si>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</si>
  <si>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</si>
  <si>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</si>
  <si>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</si>
  <si>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</si>
  <si>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</si>
  <si>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</si>
  <si>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</si>
  <si>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</si>
  <si>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</si>
  <si>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</si>
  <si>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</si>
  <si>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</si>
  <si>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</si>
  <si>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</si>
  <si>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</si>
  <si>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</si>
  <si>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</si>
  <si>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</si>
  <si>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</si>
  <si>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</si>
  <si>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</si>
  <si>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</si>
  <si>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</si>
  <si>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</si>
  <si>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</si>
  <si>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</si>
  <si>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</si>
  <si>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</si>
  <si>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</si>
  <si>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</si>
  <si>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</si>
  <si>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</si>
  <si>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</si>
  <si>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</si>
  <si>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</si>
  <si>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</si>
  <si>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</si>
  <si>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</si>
  <si>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</si>
  <si>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</si>
  <si>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</si>
  <si>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</si>
  <si>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</si>
  <si>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</si>
  <si>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</si>
  <si>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</si>
  <si>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</si>
  <si>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</si>
  <si>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</si>
  <si>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</si>
  <si>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</si>
  <si>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</si>
  <si>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</si>
  <si>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</si>
  <si>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</si>
  <si>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</si>
  <si>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</si>
  <si>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</si>
  <si>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</si>
  <si>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</si>
  <si>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</si>
  <si>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</si>
  <si>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</si>
  <si>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</si>
  <si>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</si>
  <si>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</si>
  <si>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</si>
  <si>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</si>
  <si>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</si>
  <si>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</si>
  <si>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</si>
  <si>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</si>
  <si>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</si>
  <si>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</si>
  <si>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</si>
  <si>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</si>
  <si>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</si>
  <si>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</si>
  <si>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</si>
  <si>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</si>
  <si>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</si>
  <si>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</si>
  <si>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</si>
  <si>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</si>
  <si>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</si>
  <si>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</si>
  <si>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</si>
  <si>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</si>
  <si>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</si>
  <si>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</si>
  <si>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</si>
  <si>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</si>
  <si>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</si>
  <si>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</si>
  <si>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</si>
  <si>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</si>
  <si>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</si>
  <si>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</si>
  <si>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</si>
  <si>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</si>
  <si>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</si>
  <si>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</si>
  <si>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</si>
  <si>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</si>
  <si>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</si>
  <si>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</si>
  <si>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</si>
  <si>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</si>
  <si>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</si>
  <si>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</si>
  <si>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</si>
  <si>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</si>
  <si>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</si>
  <si>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</si>
  <si>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</si>
  <si>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</si>
  <si>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</si>
  <si>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</si>
  <si>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</si>
  <si>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</si>
  <si>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</si>
  <si>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</si>
  <si>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</si>
  <si>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</si>
  <si>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</si>
  <si>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</si>
  <si>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</si>
  <si>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</si>
  <si>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</si>
  <si>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</si>
  <si>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</si>
  <si>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</si>
  <si>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</si>
  <si>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</si>
  <si>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</si>
  <si>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</si>
  <si>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</si>
  <si>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</si>
  <si>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</si>
  <si>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</si>
  <si>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</si>
  <si>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</si>
  <si>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</si>
  <si>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</si>
  <si>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</si>
  <si>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</si>
  <si>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</si>
  <si>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</si>
  <si>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</si>
  <si>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</si>
  <si>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</si>
  <si>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</si>
  <si>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</si>
  <si>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</si>
  <si>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</si>
  <si>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</si>
  <si>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</si>
  <si>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</si>
  <si>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</si>
  <si>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</si>
  <si>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</si>
  <si>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</si>
  <si>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</si>
  <si>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</si>
  <si>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</si>
  <si>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</si>
  <si>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</si>
  <si>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</si>
  <si>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</si>
  <si>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</si>
  <si>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</si>
  <si>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</si>
  <si>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</si>
  <si>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</si>
  <si>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</si>
  <si>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</si>
  <si>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</si>
  <si>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</si>
  <si>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</si>
  <si>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</si>
  <si>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</si>
  <si>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</si>
  <si>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</si>
  <si>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</si>
  <si>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</si>
  <si>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</si>
  <si>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</si>
  <si>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</si>
  <si>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</si>
  <si>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</si>
  <si>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</si>
  <si>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</si>
  <si>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</si>
  <si>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</si>
  <si>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</si>
  <si>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</si>
  <si>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</si>
  <si>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</si>
  <si>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</si>
  <si>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</si>
  <si>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</si>
  <si>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</si>
  <si>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</si>
  <si>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</si>
  <si>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</si>
  <si>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</si>
  <si>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</si>
  <si>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</si>
  <si>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</si>
  <si>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</si>
  <si>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</si>
  <si>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</si>
  <si>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</si>
  <si>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</si>
  <si>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</si>
  <si>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</si>
  <si>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</si>
  <si>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</si>
  <si>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</si>
  <si>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</si>
  <si>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</si>
  <si>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</si>
  <si>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</si>
  <si>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</si>
  <si>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</si>
  <si>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</si>
  <si>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</si>
  <si>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</si>
  <si>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</si>
  <si>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</si>
  <si>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</si>
  <si>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</si>
  <si>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</si>
  <si>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</si>
  <si>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</si>
  <si>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</si>
  <si>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</si>
  <si>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</si>
  <si>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</si>
  <si>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</si>
  <si>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</si>
  <si>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</si>
  <si>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</si>
  <si>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</si>
  <si>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</si>
  <si>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</si>
  <si>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</si>
  <si>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</si>
  <si>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</si>
  <si>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</si>
  <si>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</si>
  <si>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</si>
  <si>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</si>
  <si>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</si>
  <si>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</si>
  <si>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</si>
  <si>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</si>
  <si>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</si>
  <si>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</si>
  <si>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</si>
  <si>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</si>
  <si>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</si>
  <si>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</si>
  <si>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</si>
  <si>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</si>
  <si>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</si>
  <si>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</si>
  <si>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</si>
  <si>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</si>
  <si>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</si>
  <si>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</si>
  <si>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</si>
  <si>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</si>
  <si>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</si>
  <si>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</si>
  <si>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</si>
  <si>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</si>
  <si>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</si>
  <si>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</si>
  <si>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</si>
  <si>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</si>
  <si>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</si>
  <si>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</si>
  <si>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</si>
  <si>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</si>
  <si>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</si>
  <si>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</si>
  <si>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</si>
  <si>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</si>
  <si>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</si>
  <si>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</si>
  <si>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</si>
  <si>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</si>
  <si>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</si>
  <si>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</si>
  <si>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</si>
  <si>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</si>
  <si>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</si>
  <si>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</si>
  <si>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</si>
  <si>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</si>
  <si>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</si>
  <si>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</si>
  <si>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</si>
  <si>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</si>
  <si>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</si>
  <si>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</si>
  <si>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</si>
  <si>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</si>
  <si>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</si>
  <si>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</si>
  <si>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</si>
  <si>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</si>
  <si>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</si>
  <si>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</si>
  <si>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</si>
  <si>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</si>
  <si>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</si>
  <si>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</si>
  <si>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</si>
  <si>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</si>
  <si>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</si>
  <si>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</si>
  <si>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</si>
  <si>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</si>
  <si>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</si>
  <si>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</si>
  <si>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</si>
  <si>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</si>
  <si>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</si>
  <si>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</si>
  <si>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</si>
  <si>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</si>
  <si>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</si>
  <si>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</si>
  <si>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</si>
  <si>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</si>
  <si>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</si>
  <si>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</si>
  <si>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</si>
  <si>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</si>
  <si>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</si>
  <si>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</si>
  <si>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</si>
  <si>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</si>
  <si>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</si>
  <si>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</si>
  <si>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</si>
  <si>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</si>
  <si>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</si>
  <si>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</si>
  <si>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</si>
  <si>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</si>
  <si>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</si>
  <si>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</si>
  <si>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</si>
  <si>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</si>
  <si>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</si>
  <si>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</si>
  <si>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</si>
  <si>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</si>
  <si>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</si>
  <si>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</si>
  <si>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</si>
  <si>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</si>
  <si>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</si>
  <si>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</si>
  <si>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</si>
  <si>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</si>
  <si>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</si>
  <si>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</si>
  <si>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</si>
  <si>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</si>
  <si>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</si>
  <si>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</si>
  <si>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</si>
  <si>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</si>
  <si>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</si>
  <si>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</si>
  <si>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</si>
  <si>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</si>
  <si>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</si>
  <si>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</si>
  <si>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</si>
  <si>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</si>
  <si>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</si>
  <si>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</si>
  <si>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</si>
  <si>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</si>
  <si>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</si>
  <si>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</si>
  <si>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</si>
  <si>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</si>
  <si>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</si>
  <si>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</si>
  <si>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</si>
  <si>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</si>
  <si>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</si>
  <si>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</si>
  <si>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</si>
  <si>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</si>
  <si>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</si>
  <si>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</si>
  <si>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</si>
  <si>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</si>
  <si>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</si>
  <si>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</si>
  <si>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</si>
  <si>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</si>
  <si>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</si>
  <si>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</si>
  <si>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</si>
  <si>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</si>
  <si>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</si>
  <si>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</si>
  <si>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</si>
  <si>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</si>
  <si>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</si>
  <si>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</si>
  <si>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</si>
  <si>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</si>
  <si>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</si>
  <si>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</si>
  <si>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</si>
  <si>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</si>
  <si>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</si>
  <si>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</si>
  <si>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</si>
  <si>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</si>
  <si>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</si>
  <si>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</si>
  <si>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</si>
  <si>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</si>
  <si>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</si>
  <si>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</si>
  <si>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</si>
  <si>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</si>
  <si>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</si>
  <si>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</si>
  <si>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</si>
  <si>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</si>
  <si>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</si>
  <si>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</si>
  <si>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</si>
  <si>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</si>
  <si>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</si>
  <si>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</si>
  <si>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</si>
  <si>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</si>
  <si>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</si>
  <si>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</si>
  <si>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</si>
  <si>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</si>
  <si>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</si>
  <si>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</si>
  <si>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</si>
  <si>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</si>
  <si>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</si>
  <si>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</si>
  <si>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</si>
  <si>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</si>
  <si>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</si>
  <si>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</si>
  <si>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</si>
  <si>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</si>
  <si>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</si>
  <si>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</si>
  <si>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</si>
  <si>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</si>
  <si>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</si>
  <si>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</si>
  <si>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</si>
  <si>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</si>
  <si>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</si>
  <si>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</si>
  <si>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</si>
  <si>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</si>
  <si>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</si>
  <si>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</si>
  <si>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</si>
  <si>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</si>
  <si>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</si>
  <si>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</si>
  <si>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</si>
  <si>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</si>
  <si>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</si>
  <si>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</si>
  <si>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</si>
  <si>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</si>
  <si>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</si>
  <si>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</si>
  <si>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</si>
  <si>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</si>
  <si>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</si>
  <si>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</si>
  <si>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</si>
  <si>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</si>
  <si>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</si>
  <si>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</si>
  <si>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</si>
  <si>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</si>
  <si>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</si>
  <si>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</si>
  <si>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</si>
  <si>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</si>
  <si>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</si>
  <si>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</si>
  <si>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</si>
  <si>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</si>
  <si>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</si>
  <si>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</si>
  <si>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</si>
  <si>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</si>
  <si>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721</t>
  </si>
  <si>
    <t>Zdravotechnika - vnitřní kanalizace</t>
  </si>
  <si>
    <t>566</t>
  </si>
  <si>
    <t>721173315</t>
  </si>
  <si>
    <t>Potrubí z plastových trub PVC SN4 dešťové DN 110</t>
  </si>
  <si>
    <t>-1333954047</t>
  </si>
  <si>
    <t>567</t>
  </si>
  <si>
    <t>721 R-01</t>
  </si>
  <si>
    <t xml:space="preserve">D+M nadstřešní komínek s ventilační turbínnou </t>
  </si>
  <si>
    <t>1125039945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</si>
  <si>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</si>
  <si>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</si>
  <si>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</si>
  <si>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</si>
  <si>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</si>
  <si>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</si>
  <si>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</si>
  <si>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</si>
  <si>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</si>
  <si>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</si>
  <si>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</si>
  <si>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</si>
  <si>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</si>
  <si>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</si>
  <si>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</si>
  <si>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</si>
  <si>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</si>
  <si>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</si>
  <si>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</si>
  <si>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</si>
  <si>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</si>
  <si>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</si>
  <si>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</si>
  <si>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</si>
  <si>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</si>
  <si>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</si>
  <si>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</si>
  <si>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</si>
  <si>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</si>
  <si>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</si>
  <si>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</si>
  <si>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</si>
  <si>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</si>
  <si>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</si>
  <si>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</si>
  <si>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</si>
  <si>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</si>
  <si>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</si>
  <si>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</si>
  <si>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</si>
  <si>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</si>
  <si>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</si>
  <si>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</si>
  <si>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</si>
  <si>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</si>
  <si>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</si>
  <si>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</si>
  <si>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</si>
  <si>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</si>
  <si>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</si>
  <si>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</si>
  <si>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</si>
  <si>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</si>
  <si>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</si>
  <si>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</si>
  <si>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</si>
  <si>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</si>
  <si>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</si>
  <si>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</si>
  <si>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</si>
  <si>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</si>
  <si>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</si>
  <si>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</si>
  <si>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</si>
  <si>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</si>
  <si>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</si>
  <si>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</si>
  <si>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</si>
  <si>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</si>
  <si>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</si>
  <si>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</si>
  <si>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</si>
  <si>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</si>
  <si>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</si>
  <si>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</si>
  <si>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</si>
  <si>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</si>
  <si>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</si>
  <si>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</si>
  <si>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</si>
  <si>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</si>
  <si>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</si>
  <si>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</si>
  <si>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</si>
  <si>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</si>
  <si>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</si>
  <si>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</si>
  <si>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</si>
  <si>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</si>
  <si>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</si>
  <si>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</si>
  <si>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</si>
  <si>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</si>
  <si>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</si>
  <si>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</si>
  <si>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</si>
  <si>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</si>
  <si>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</si>
  <si>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</si>
  <si>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</si>
  <si>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</si>
  <si>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</si>
  <si>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</si>
  <si>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</si>
  <si>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</si>
  <si>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</si>
  <si>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</si>
  <si>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</si>
  <si>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</si>
  <si>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</si>
  <si>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</si>
  <si>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</si>
  <si>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</si>
  <si>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</si>
  <si>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</si>
  <si>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</si>
  <si>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</si>
  <si>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</si>
  <si>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</si>
  <si>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</si>
  <si>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</si>
  <si>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</si>
  <si>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</si>
  <si>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</si>
  <si>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</si>
  <si>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</si>
  <si>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</si>
  <si>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</si>
  <si>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</si>
  <si>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</si>
  <si>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</si>
  <si>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</si>
  <si>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</si>
  <si>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</si>
  <si>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</si>
  <si>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</si>
  <si>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</si>
  <si>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</si>
  <si>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</si>
  <si>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</si>
  <si>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</si>
  <si>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</si>
  <si>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</si>
  <si>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</si>
  <si>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</si>
  <si>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</si>
  <si>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</si>
  <si>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</si>
  <si>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</si>
  <si>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</si>
  <si>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</si>
  <si>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</si>
  <si>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</si>
  <si>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</si>
  <si>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</si>
  <si>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</si>
  <si>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</si>
  <si>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</si>
  <si>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</si>
  <si>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</si>
  <si>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</si>
  <si>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</si>
  <si>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</si>
  <si>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</si>
  <si>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</si>
  <si>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</si>
  <si>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</si>
  <si>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</si>
  <si>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</si>
  <si>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</si>
  <si>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</si>
  <si>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</si>
  <si>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</si>
  <si>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</si>
  <si>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</si>
  <si>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</si>
  <si>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</si>
  <si>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</si>
  <si>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</si>
  <si>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</si>
  <si>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</si>
  <si>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</si>
  <si>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</si>
  <si>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</si>
  <si>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</si>
  <si>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</si>
  <si>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</si>
  <si>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</si>
  <si>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</si>
  <si>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</si>
  <si>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</si>
  <si>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</si>
  <si>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</si>
  <si>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</si>
  <si>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</si>
  <si>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</si>
  <si>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</si>
  <si>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</si>
  <si>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</si>
  <si>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</si>
  <si>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</si>
  <si>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</si>
  <si>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</si>
  <si>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</si>
  <si>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</si>
  <si>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</si>
  <si>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</si>
  <si>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</si>
  <si>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</si>
  <si>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</si>
  <si>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</si>
  <si>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</si>
  <si>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</si>
  <si>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</si>
  <si>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</si>
  <si>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</si>
  <si>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</si>
  <si>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</si>
  <si>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</si>
  <si>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</si>
  <si>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</si>
  <si>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</si>
  <si>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</si>
  <si>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</si>
  <si>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</si>
  <si>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</si>
  <si>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</si>
  <si>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</si>
  <si>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</si>
  <si>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</si>
  <si>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</si>
  <si>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</si>
  <si>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</si>
  <si>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</si>
  <si>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</si>
  <si>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</si>
  <si>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</si>
  <si>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</si>
  <si>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</si>
  <si>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</si>
  <si>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</si>
  <si>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</si>
  <si>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</si>
  <si>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</si>
  <si>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</si>
  <si>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</si>
  <si>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</si>
  <si>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</si>
  <si>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</si>
  <si>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</si>
  <si>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</si>
  <si>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</si>
  <si>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</si>
  <si>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</si>
  <si>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</si>
  <si>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</si>
  <si>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</si>
  <si>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</si>
  <si>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</si>
  <si>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</si>
  <si>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</si>
  <si>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</si>
  <si>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</si>
  <si>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</si>
  <si>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</si>
  <si>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</si>
  <si>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</si>
  <si>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</si>
  <si>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</si>
  <si>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</si>
  <si>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</si>
  <si>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</si>
  <si>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</si>
  <si>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</si>
  <si>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</si>
  <si>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</si>
  <si>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</si>
  <si>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</si>
  <si>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</si>
  <si>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</si>
  <si>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</si>
  <si>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</si>
  <si>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</si>
  <si>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</si>
  <si>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</si>
  <si>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</si>
  <si>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</si>
  <si>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</si>
  <si>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</si>
  <si>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</si>
  <si>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</si>
  <si>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</si>
  <si>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</si>
  <si>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</si>
  <si>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</si>
  <si>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</si>
  <si>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</si>
  <si>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</si>
  <si>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</si>
  <si>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</si>
  <si>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</si>
  <si>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</si>
  <si>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</si>
  <si>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</si>
  <si>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</si>
  <si>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</si>
  <si>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</si>
  <si>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</si>
  <si>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</si>
  <si>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</si>
  <si>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</si>
  <si>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</si>
  <si>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</si>
  <si>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</si>
  <si>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</si>
  <si>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</si>
  <si>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</si>
  <si>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</si>
  <si>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</si>
  <si>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</si>
  <si>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</si>
  <si>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</si>
  <si>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</si>
  <si>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</si>
  <si>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</si>
  <si>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</si>
  <si>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</si>
  <si>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</si>
  <si>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</si>
  <si>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</si>
  <si>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</si>
  <si>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</si>
  <si>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</si>
  <si>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</si>
  <si>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</si>
  <si>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</si>
  <si>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</si>
  <si>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</si>
  <si>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</si>
  <si>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</si>
  <si>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</si>
  <si>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</si>
  <si>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</si>
  <si>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</si>
  <si>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</si>
  <si>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</si>
  <si>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</si>
  <si>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</si>
  <si>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</si>
  <si>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</si>
  <si>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</si>
  <si>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</si>
  <si>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</si>
  <si>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</si>
  <si>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</si>
  <si>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</si>
  <si>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</si>
  <si>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</si>
  <si>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</si>
  <si>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</si>
  <si>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</si>
  <si>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</si>
  <si>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</si>
  <si>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</si>
  <si>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</si>
  <si>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</si>
  <si>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</si>
  <si>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</si>
  <si>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</si>
  <si>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</si>
  <si>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</si>
  <si>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</si>
  <si>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</si>
  <si>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</si>
  <si>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</si>
  <si>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</si>
  <si>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</si>
  <si>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</si>
  <si>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</si>
  <si>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</si>
  <si>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</si>
  <si>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</si>
  <si>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</si>
  <si>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</si>
  <si>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</si>
  <si>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</si>
  <si>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</si>
  <si>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</si>
  <si>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</si>
  <si>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</si>
  <si>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</si>
  <si>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</si>
  <si>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</si>
  <si>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</si>
  <si>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</si>
  <si>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</si>
  <si>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</si>
  <si>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</si>
  <si>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</si>
  <si>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</si>
  <si>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</si>
  <si>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</si>
  <si>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</si>
  <si>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</si>
  <si>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</si>
  <si>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</si>
  <si>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</si>
  <si>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</si>
  <si>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</si>
  <si>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</si>
  <si>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</si>
  <si>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</si>
  <si>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</si>
  <si>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</si>
  <si>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</si>
  <si>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</si>
  <si>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</si>
  <si>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</si>
  <si>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</si>
  <si>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</si>
  <si>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</si>
  <si>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</si>
  <si>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</si>
  <si>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</si>
  <si>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</si>
  <si>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</si>
  <si>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</si>
  <si>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</si>
  <si>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</si>
  <si>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</si>
  <si>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</si>
  <si>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</si>
  <si>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</si>
  <si>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</si>
  <si>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</si>
  <si>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</si>
  <si>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</si>
  <si>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</si>
  <si>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</si>
  <si>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</si>
  <si>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</si>
  <si>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</si>
  <si>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</si>
  <si>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</si>
  <si>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</si>
  <si>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</si>
  <si>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</si>
  <si>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</si>
  <si>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</si>
  <si>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</si>
  <si>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</si>
  <si>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</si>
  <si>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</si>
  <si>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</si>
  <si>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</si>
  <si>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</si>
  <si>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</si>
  <si>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</si>
  <si>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</si>
  <si>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</si>
  <si>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</si>
  <si>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</si>
  <si>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</si>
  <si>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</si>
  <si>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</si>
  <si>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</si>
  <si>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</si>
  <si>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</si>
  <si>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</si>
  <si>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</si>
  <si>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</si>
  <si>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</si>
  <si>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</si>
  <si>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</si>
  <si>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</si>
  <si>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</si>
  <si>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</si>
  <si>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</si>
  <si>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</si>
  <si>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</si>
  <si>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</si>
  <si>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</si>
  <si>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</si>
  <si>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</si>
  <si>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</si>
  <si>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</si>
  <si>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</si>
  <si>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</si>
  <si>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</si>
  <si>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</si>
  <si>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</si>
  <si>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</si>
  <si>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</si>
  <si>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</si>
  <si>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</si>
  <si>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</si>
  <si>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</si>
  <si>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</si>
  <si>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</si>
  <si>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</si>
  <si>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</si>
  <si>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</si>
  <si>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</si>
  <si>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</si>
  <si>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</si>
  <si>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</si>
  <si>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</si>
  <si>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</si>
  <si>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</si>
  <si>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</si>
  <si>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</si>
  <si>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</si>
  <si>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</si>
  <si>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</si>
  <si>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</si>
  <si>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</si>
  <si>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</si>
  <si>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</si>
  <si>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</si>
  <si>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</si>
  <si>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</si>
  <si>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</si>
  <si>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</si>
  <si>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</si>
  <si>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</si>
  <si>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</si>
  <si>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</si>
  <si>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</si>
  <si>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</si>
  <si>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</si>
  <si>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</si>
  <si>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</si>
  <si>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</si>
  <si>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</si>
  <si>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</si>
  <si>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</si>
  <si>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</si>
  <si>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</si>
  <si>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</si>
  <si>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</si>
  <si>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</si>
  <si>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</si>
  <si>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</si>
  <si>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</si>
  <si>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</si>
  <si>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</si>
  <si>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</si>
  <si>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</si>
  <si>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</si>
  <si>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</si>
  <si>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</si>
  <si>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</si>
  <si>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</si>
  <si>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</si>
  <si>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</si>
  <si>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</si>
  <si>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</si>
  <si>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</si>
  <si>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</si>
  <si>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</si>
  <si>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</si>
  <si>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</si>
  <si>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</si>
  <si>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</si>
  <si>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</si>
  <si>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</si>
  <si>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</si>
  <si>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</si>
  <si>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</si>
  <si>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</si>
  <si>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</si>
  <si>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</si>
  <si>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</si>
  <si>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</si>
  <si>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</si>
  <si>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</si>
  <si>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</si>
  <si>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</si>
  <si>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</si>
  <si>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</si>
  <si>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</si>
  <si>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</si>
  <si>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</si>
  <si>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</si>
  <si>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</si>
  <si>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</si>
  <si>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</si>
  <si>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</si>
  <si>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</si>
  <si>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</si>
  <si>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</si>
  <si>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</si>
  <si>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</si>
  <si>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</si>
  <si>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</si>
  <si>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</si>
  <si>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</si>
  <si>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</si>
  <si>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</si>
  <si>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</si>
  <si>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</si>
  <si>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</si>
  <si>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</si>
  <si>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</si>
  <si>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</si>
  <si>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</si>
  <si>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</si>
  <si>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</si>
  <si>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</si>
  <si>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</si>
  <si>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</si>
  <si>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</si>
  <si>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</si>
  <si>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</si>
  <si>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</si>
  <si>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</si>
  <si>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</si>
  <si>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</si>
  <si>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</si>
  <si>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</si>
  <si>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</si>
  <si>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</si>
  <si>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</si>
  <si>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</si>
  <si>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</si>
  <si>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</si>
  <si>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</si>
  <si>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</si>
  <si>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</si>
  <si>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</si>
  <si>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</si>
  <si>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</si>
  <si>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</si>
  <si>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</si>
  <si>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</si>
  <si>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</si>
  <si>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</si>
  <si>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</si>
  <si>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</si>
  <si>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</si>
  <si>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</si>
  <si>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</si>
  <si>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</si>
  <si>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</si>
  <si>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</si>
  <si>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</si>
  <si>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</si>
  <si>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</si>
  <si>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</si>
  <si>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</si>
  <si>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</si>
  <si>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</si>
  <si>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</si>
  <si>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</si>
  <si>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</si>
  <si>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</si>
  <si>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</si>
  <si>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</si>
  <si>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</si>
  <si>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</si>
  <si>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</si>
  <si>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</si>
  <si>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</si>
  <si>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</si>
  <si>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</si>
  <si>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</si>
  <si>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</si>
  <si>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</si>
  <si>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</si>
  <si>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</si>
  <si>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</si>
  <si>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</si>
  <si>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</si>
  <si>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</si>
  <si>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</si>
  <si>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</si>
  <si>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</si>
  <si>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</si>
  <si>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</si>
  <si>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</si>
  <si>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</si>
  <si>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</si>
  <si>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</si>
  <si>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</si>
  <si>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</si>
  <si>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</si>
  <si>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</si>
  <si>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</si>
  <si>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</si>
  <si>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</si>
  <si>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</si>
  <si>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</si>
  <si>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</si>
  <si>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</si>
  <si>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</si>
  <si>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</si>
  <si>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</si>
  <si>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</si>
  <si>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</si>
  <si>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</si>
  <si>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</si>
  <si>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</si>
  <si>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</si>
  <si>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</si>
  <si>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</si>
  <si>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</si>
  <si>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</si>
  <si>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</si>
  <si>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</si>
  <si>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</si>
  <si>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</si>
  <si>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</si>
  <si>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</si>
  <si>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</si>
  <si>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</si>
  <si>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</si>
  <si>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</si>
  <si>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</si>
  <si>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</si>
  <si>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</si>
  <si>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</si>
  <si>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</si>
  <si>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</si>
  <si>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</si>
  <si>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</si>
  <si>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</si>
  <si>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</si>
  <si>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</si>
  <si>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</si>
  <si>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</si>
  <si>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</si>
  <si>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</si>
  <si>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</si>
  <si>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</si>
  <si>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</si>
  <si>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</si>
  <si>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</si>
  <si>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</si>
  <si>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</si>
  <si>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</si>
  <si>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</si>
  <si>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</si>
  <si>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</si>
  <si>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</si>
  <si>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</si>
  <si>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</si>
  <si>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</si>
  <si>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</si>
  <si>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</si>
  <si>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</si>
  <si>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</si>
  <si>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</si>
  <si>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</si>
  <si>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</si>
  <si>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</si>
  <si>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</si>
  <si>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</si>
  <si>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</si>
  <si>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</si>
  <si>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</si>
  <si>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</si>
  <si>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</si>
  <si>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</si>
  <si>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</si>
  <si>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</si>
  <si>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</si>
  <si>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</si>
  <si>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</si>
  <si>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</si>
  <si>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</si>
  <si>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</si>
  <si>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</si>
  <si>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</si>
  <si>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</si>
  <si>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</si>
  <si>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</si>
  <si>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</si>
  <si>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</si>
  <si>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</si>
  <si>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</si>
  <si>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</si>
  <si>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</si>
  <si>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</si>
  <si>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</si>
  <si>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</si>
  <si>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</si>
  <si>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</si>
  <si>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</si>
  <si>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</si>
  <si>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</si>
  <si>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</si>
  <si>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</si>
  <si>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</si>
  <si>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</si>
  <si>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</si>
  <si>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</si>
  <si>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</si>
  <si>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</si>
  <si>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</si>
  <si>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</si>
  <si>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</si>
  <si>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</si>
  <si>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</si>
  <si>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</si>
  <si>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</si>
  <si>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</si>
  <si>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</si>
  <si>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</si>
  <si>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</si>
  <si>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</si>
  <si>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</si>
  <si>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</si>
  <si>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</si>
  <si>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</si>
  <si>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</si>
  <si>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</si>
  <si>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</si>
  <si>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</si>
  <si>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</si>
  <si>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</si>
  <si>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</si>
  <si>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</si>
  <si>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</si>
  <si>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</si>
  <si>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</si>
  <si>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</si>
  <si>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</si>
  <si>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</si>
  <si>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</si>
  <si>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</si>
  <si>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</si>
  <si>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</si>
  <si>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</si>
  <si>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</si>
  <si>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</si>
  <si>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</si>
  <si>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</si>
  <si>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</si>
  <si>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</si>
  <si>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</si>
  <si>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</si>
  <si>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</si>
  <si>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</si>
  <si>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</si>
  <si>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</si>
  <si>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</si>
  <si>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</si>
  <si>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</si>
  <si>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</si>
  <si>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</si>
  <si>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</si>
  <si>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</si>
  <si>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</si>
  <si>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</si>
  <si>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</si>
  <si>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</si>
  <si>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</si>
  <si>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</si>
  <si>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</si>
  <si>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</si>
  <si>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</si>
  <si>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</si>
  <si>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</si>
  <si>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</si>
  <si>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"1.PP" 1,2*2,5</t>
  </si>
  <si>
    <t>"1.NP" 1,5*2,28+1,2*2,8</t>
  </si>
  <si>
    <t>"2.NP" 1,2*2,8</t>
  </si>
  <si>
    <t>"3.NP" 1,2*2,5+2*2,5*2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</si>
  <si>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</si>
  <si>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</si>
  <si>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</si>
  <si>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</si>
  <si>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</si>
  <si>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</si>
  <si>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</si>
  <si>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</si>
  <si>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</si>
  <si>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</si>
  <si>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</si>
  <si>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</si>
  <si>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</si>
  <si>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</si>
  <si>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</si>
  <si>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</si>
  <si>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</si>
  <si>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</si>
  <si>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</si>
  <si>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</si>
  <si>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</si>
  <si>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</si>
  <si>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</si>
  <si>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</si>
  <si>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</si>
  <si>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</si>
  <si>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</si>
  <si>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</si>
  <si>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</si>
  <si>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</si>
  <si>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</si>
  <si>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</si>
  <si>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</si>
  <si>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</si>
  <si>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</si>
  <si>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</si>
  <si>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</si>
  <si>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</si>
  <si>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</si>
  <si>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</si>
  <si>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</si>
  <si>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</si>
  <si>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</si>
  <si>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</si>
  <si>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</si>
  <si>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</si>
  <si>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</si>
  <si>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</si>
  <si>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</si>
  <si>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</si>
  <si>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</si>
  <si>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</si>
  <si>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</si>
  <si>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</si>
  <si>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</si>
  <si>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</si>
  <si>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</si>
  <si>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</si>
  <si>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</si>
  <si>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</si>
  <si>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</si>
  <si>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</si>
  <si>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</si>
  <si>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</si>
  <si>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</si>
  <si>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</si>
  <si>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</si>
  <si>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</si>
  <si>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</si>
  <si>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</si>
  <si>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</si>
  <si>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</si>
  <si>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</si>
  <si>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</si>
  <si>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</si>
  <si>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</si>
  <si>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</si>
  <si>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</si>
  <si>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</si>
  <si>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</si>
  <si>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</si>
  <si>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</si>
  <si>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</si>
  <si>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</si>
  <si>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</si>
  <si>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</si>
  <si>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</si>
  <si>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</si>
  <si>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</si>
  <si>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</si>
  <si>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</si>
  <si>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</si>
  <si>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</si>
  <si>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</si>
  <si>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</si>
  <si>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</si>
  <si>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</si>
  <si>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</si>
  <si>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</si>
  <si>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</si>
  <si>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</si>
  <si>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</si>
  <si>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</si>
  <si>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</si>
  <si>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</si>
  <si>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</si>
  <si>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</si>
  <si>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</si>
  <si>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</si>
  <si>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</si>
  <si>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</si>
  <si>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</si>
  <si>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</si>
  <si>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</si>
  <si>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</si>
  <si>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</si>
  <si>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</si>
  <si>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</si>
  <si>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</si>
  <si>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</si>
  <si>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</si>
  <si>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</si>
  <si>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</si>
  <si>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</si>
  <si>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</si>
  <si>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</si>
  <si>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</si>
  <si>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</si>
  <si>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</si>
  <si>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</si>
  <si>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</si>
  <si>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</si>
  <si>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</si>
  <si>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</si>
  <si>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</si>
  <si>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</si>
  <si>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</si>
  <si>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</si>
  <si>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</si>
  <si>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</si>
  <si>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</si>
  <si>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</si>
  <si>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</si>
  <si>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</si>
  <si>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</si>
  <si>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</si>
  <si>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</si>
  <si>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</si>
  <si>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</si>
  <si>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</si>
  <si>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</si>
  <si>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</si>
  <si>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</si>
  <si>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</si>
  <si>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</si>
  <si>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</si>
  <si>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</si>
  <si>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</si>
  <si>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</si>
  <si>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</si>
  <si>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</si>
  <si>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</si>
  <si>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</si>
  <si>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</si>
  <si>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</si>
  <si>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</si>
  <si>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</si>
  <si>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</si>
  <si>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</si>
  <si>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</si>
  <si>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</si>
  <si>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</si>
  <si>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</si>
  <si>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</si>
  <si>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</si>
  <si>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</si>
  <si>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</si>
  <si>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</si>
  <si>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</si>
  <si>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</si>
  <si>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</si>
  <si>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</si>
  <si>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</si>
  <si>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</si>
  <si>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</si>
  <si>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</si>
  <si>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</si>
  <si>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</si>
  <si>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</si>
  <si>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</si>
  <si>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</si>
  <si>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</si>
  <si>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</si>
  <si>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</si>
  <si>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</si>
  <si>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</si>
  <si>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</si>
  <si>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</si>
  <si>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</si>
  <si>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</si>
  <si>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</si>
  <si>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</si>
  <si>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</si>
  <si>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</si>
  <si>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</si>
  <si>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</si>
  <si>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</si>
  <si>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</si>
  <si>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</si>
  <si>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</si>
  <si>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</si>
  <si>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</si>
  <si>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</si>
  <si>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</si>
  <si>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</si>
  <si>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</si>
  <si>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</si>
  <si>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</si>
  <si>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</si>
  <si>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</si>
  <si>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</si>
  <si>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</si>
  <si>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</si>
  <si>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</si>
  <si>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</si>
  <si>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</si>
  <si>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</si>
  <si>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</si>
  <si>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</si>
  <si>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</si>
  <si>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</si>
  <si>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</si>
  <si>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</si>
  <si>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</si>
  <si>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</si>
  <si>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</si>
  <si>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</si>
  <si>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</si>
  <si>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</si>
  <si>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</si>
  <si>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</si>
  <si>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</si>
  <si>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</si>
  <si>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</si>
  <si>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</si>
  <si>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</si>
  <si>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</si>
  <si>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</si>
  <si>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</si>
  <si>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</si>
  <si>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</si>
  <si>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</si>
  <si>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</si>
  <si>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</si>
  <si>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</si>
  <si>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</si>
  <si>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</si>
  <si>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</si>
  <si>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</si>
  <si>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</si>
  <si>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</si>
  <si>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</si>
  <si>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</si>
  <si>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</si>
  <si>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</si>
  <si>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</si>
  <si>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</si>
  <si>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</si>
  <si>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</si>
  <si>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</si>
  <si>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</si>
  <si>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</si>
  <si>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</si>
  <si>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</si>
  <si>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</si>
  <si>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</si>
  <si>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</si>
  <si>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</si>
  <si>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</si>
  <si>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</si>
  <si>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</si>
  <si>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</si>
  <si>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</si>
  <si>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</si>
  <si>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Os/31"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</si>
  <si>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</si>
  <si>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</si>
  <si>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</si>
  <si>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</si>
  <si>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Os/32"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</si>
  <si>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</si>
  <si>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</si>
  <si>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</si>
  <si>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</si>
  <si>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</si>
  <si>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</si>
  <si>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</si>
  <si>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</si>
  <si>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</si>
  <si>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</si>
  <si>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</si>
  <si>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</si>
  <si>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</si>
  <si>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</si>
  <si>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</si>
  <si>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</si>
  <si>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</si>
  <si>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</si>
  <si>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</si>
  <si>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</si>
  <si>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</si>
  <si>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</si>
  <si>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</si>
  <si>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</si>
  <si>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</si>
  <si>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</si>
  <si>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</si>
  <si>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</si>
  <si>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</si>
  <si>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</si>
  <si>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</si>
  <si>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</si>
  <si>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</si>
  <si>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</si>
  <si>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</si>
  <si>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</si>
  <si>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</si>
  <si>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</si>
  <si>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</si>
  <si>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</si>
  <si>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</si>
  <si>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</si>
  <si>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</si>
  <si>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</si>
  <si>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</si>
  <si>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</si>
  <si>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</si>
  <si>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</si>
  <si>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</si>
  <si>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</si>
  <si>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</si>
  <si>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</si>
  <si>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</si>
  <si>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</si>
  <si>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</si>
  <si>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</si>
  <si>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</si>
  <si>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</si>
  <si>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</si>
  <si>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</si>
  <si>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</si>
  <si>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</si>
  <si>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</si>
  <si>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</si>
  <si>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</si>
  <si>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</si>
  <si>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</si>
  <si>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</si>
  <si>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</si>
  <si>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</si>
  <si>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</si>
  <si>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</si>
  <si>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</si>
  <si>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</si>
  <si>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</si>
  <si>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</si>
  <si>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</si>
  <si>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</si>
  <si>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</si>
  <si>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</si>
  <si>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</si>
  <si>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</si>
  <si>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</si>
  <si>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</si>
  <si>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</si>
  <si>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</si>
  <si>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</si>
  <si>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</si>
  <si>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</si>
  <si>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</si>
  <si>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</si>
  <si>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</si>
  <si>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</si>
  <si>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</si>
  <si>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</si>
  <si>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</si>
  <si>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</si>
  <si>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</si>
  <si>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</si>
  <si>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</si>
  <si>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</si>
  <si>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</si>
  <si>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</si>
  <si>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</si>
  <si>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</si>
  <si>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</si>
  <si>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</si>
  <si>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</si>
  <si>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</si>
  <si>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</si>
  <si>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</si>
  <si>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</si>
  <si>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</si>
  <si>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</si>
  <si>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</si>
  <si>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</si>
  <si>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</si>
  <si>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</si>
  <si>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</si>
  <si>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</si>
  <si>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</si>
  <si>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</si>
  <si>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</si>
  <si>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</si>
  <si>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</si>
  <si>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</si>
  <si>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</si>
  <si>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</si>
  <si>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</si>
  <si>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</si>
  <si>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</si>
  <si>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</si>
  <si>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</si>
  <si>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</si>
  <si>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</si>
  <si>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</si>
  <si>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</si>
  <si>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</si>
  <si>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</si>
  <si>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</si>
  <si>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</si>
  <si>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</si>
  <si>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</si>
  <si>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</si>
  <si>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</si>
  <si>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</si>
  <si>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</si>
  <si>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</si>
  <si>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</si>
  <si>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</si>
  <si>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</si>
  <si>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</si>
  <si>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</si>
  <si>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</si>
  <si>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</si>
  <si>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</si>
  <si>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</si>
  <si>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</si>
  <si>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</si>
  <si>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</si>
  <si>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</si>
  <si>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</si>
  <si>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</si>
  <si>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</si>
  <si>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</si>
  <si>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</si>
  <si>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</si>
  <si>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</si>
  <si>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</si>
  <si>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</si>
  <si>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</si>
  <si>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</si>
  <si>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</si>
  <si>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</si>
  <si>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</si>
  <si>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</si>
  <si>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</si>
  <si>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</si>
  <si>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</si>
  <si>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</si>
  <si>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</si>
  <si>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</si>
  <si>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</si>
  <si>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</si>
  <si>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</si>
  <si>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</si>
  <si>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</si>
  <si>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</si>
  <si>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</si>
  <si>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</si>
  <si>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</si>
  <si>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</si>
  <si>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</si>
  <si>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</si>
  <si>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</si>
  <si>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</si>
  <si>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</si>
  <si>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</si>
  <si>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</si>
  <si>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</si>
  <si>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</si>
  <si>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</si>
  <si>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</si>
  <si>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</si>
  <si>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</si>
  <si>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</si>
  <si>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</si>
  <si>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</si>
  <si>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</si>
  <si>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</si>
  <si>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</si>
  <si>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</si>
  <si>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</si>
  <si>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</si>
  <si>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</si>
  <si>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</si>
  <si>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</si>
  <si>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</si>
  <si>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</si>
  <si>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</si>
  <si>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</si>
  <si>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</si>
  <si>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</si>
  <si>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</si>
  <si>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</si>
  <si>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</si>
  <si>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</si>
  <si>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</si>
  <si>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</si>
  <si>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</si>
  <si>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</si>
  <si>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</si>
  <si>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</si>
  <si>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</si>
  <si>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</si>
  <si>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</si>
  <si>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</si>
  <si>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</si>
  <si>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</si>
  <si>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</si>
  <si>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</si>
  <si>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</si>
  <si>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</si>
  <si>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</si>
  <si>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</si>
  <si>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</si>
  <si>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</si>
  <si>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</si>
  <si>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</si>
  <si>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</si>
  <si>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</si>
  <si>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</si>
  <si>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</si>
  <si>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</si>
  <si>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</si>
  <si>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</si>
  <si>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</si>
  <si>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</si>
  <si>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</si>
  <si>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</si>
  <si>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</si>
  <si>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</si>
  <si>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</si>
  <si>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</si>
  <si>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</si>
  <si>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</si>
  <si>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</si>
  <si>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</si>
  <si>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</si>
  <si>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</si>
  <si>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</si>
  <si>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</si>
  <si>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</si>
  <si>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</si>
  <si>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</si>
  <si>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</si>
  <si>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</si>
  <si>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</si>
  <si>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</si>
  <si>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</si>
  <si>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</si>
  <si>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</si>
  <si>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</si>
  <si>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</si>
  <si>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</si>
  <si>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</si>
  <si>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</si>
  <si>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</si>
  <si>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</si>
  <si>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</si>
  <si>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</si>
  <si>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</si>
  <si>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</si>
  <si>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</si>
  <si>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</si>
  <si>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</si>
  <si>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</si>
  <si>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</si>
  <si>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</si>
  <si>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</si>
  <si>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</si>
  <si>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</si>
  <si>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</si>
  <si>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</si>
  <si>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</si>
  <si>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</si>
  <si>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</si>
  <si>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</si>
  <si>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</si>
  <si>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</si>
  <si>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</si>
  <si>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</si>
  <si>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</si>
  <si>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</si>
  <si>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</si>
  <si>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</si>
  <si>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</si>
  <si>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</si>
  <si>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</si>
  <si>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</si>
  <si>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</si>
  <si>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</si>
  <si>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</si>
  <si>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</si>
  <si>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</si>
  <si>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</si>
  <si>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</si>
  <si>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</si>
  <si>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</si>
  <si>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</si>
  <si>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</si>
  <si>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</si>
  <si>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</si>
  <si>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</si>
  <si>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</si>
  <si>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</si>
  <si>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</si>
  <si>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</si>
  <si>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</si>
  <si>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</si>
  <si>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</si>
  <si>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</si>
  <si>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</si>
  <si>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</si>
  <si>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</si>
  <si>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</si>
  <si>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</si>
  <si>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</si>
  <si>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</si>
  <si>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</si>
  <si>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</si>
  <si>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</si>
  <si>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</si>
  <si>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</si>
  <si>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</si>
  <si>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</si>
  <si>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</si>
  <si>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</si>
  <si>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</si>
  <si>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</si>
  <si>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</si>
  <si>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</si>
  <si>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</si>
  <si>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</si>
  <si>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</si>
  <si>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</si>
  <si>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</si>
  <si>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</si>
  <si>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</si>
  <si>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</si>
  <si>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</si>
  <si>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</si>
  <si>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</si>
  <si>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</si>
  <si>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</si>
  <si>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</si>
  <si>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</si>
  <si>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</si>
  <si>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</si>
  <si>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</si>
  <si>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</si>
  <si>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</si>
  <si>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</si>
  <si>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</si>
  <si>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</si>
  <si>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</si>
  <si>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</si>
  <si>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</si>
  <si>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</si>
  <si>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</si>
  <si>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</si>
  <si>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</si>
  <si>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</si>
  <si>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</si>
  <si>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</si>
  <si>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-542851701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</si>
  <si>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</si>
  <si>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</si>
  <si>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</si>
  <si>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</si>
  <si>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</si>
  <si>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</si>
  <si>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</si>
  <si>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</si>
  <si>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</si>
  <si>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</si>
  <si>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</si>
  <si>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</si>
  <si>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</si>
  <si>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</si>
  <si>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</si>
  <si>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</si>
  <si>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</si>
  <si>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</si>
  <si>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</si>
  <si>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</si>
  <si>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</si>
  <si>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</si>
  <si>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</si>
  <si>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</si>
  <si>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</si>
  <si>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</si>
  <si>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</si>
  <si>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</si>
  <si>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</si>
  <si>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</si>
  <si>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</si>
  <si>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</si>
  <si>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</si>
  <si>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</si>
  <si>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</si>
  <si>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</si>
  <si>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</si>
  <si>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</si>
  <si>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</si>
  <si>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</si>
  <si>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</si>
  <si>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</si>
  <si>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143,564356435644*1,01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</si>
  <si>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</si>
  <si>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</si>
  <si>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</si>
  <si>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</si>
  <si>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</si>
  <si>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</si>
  <si>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</si>
  <si>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</si>
  <si>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</si>
  <si>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</si>
  <si>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</si>
  <si>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</si>
  <si>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</si>
  <si>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</si>
  <si>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</si>
  <si>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</si>
  <si>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</si>
  <si>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</si>
  <si>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</si>
  <si>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</si>
  <si>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</si>
  <si>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</si>
  <si>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</si>
  <si>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</si>
  <si>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</si>
  <si>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</si>
  <si>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</si>
  <si>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</si>
  <si>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</si>
  <si>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</si>
  <si>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</si>
  <si>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</si>
  <si>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</si>
  <si>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</si>
  <si>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</si>
  <si>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</si>
  <si>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</si>
  <si>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</si>
  <si>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</si>
  <si>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</si>
  <si>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</si>
  <si>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</si>
  <si>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</si>
  <si>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</si>
  <si>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</si>
  <si>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</si>
  <si>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</si>
  <si>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</si>
  <si>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</si>
  <si>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</si>
  <si>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</si>
  <si>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</si>
  <si>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</si>
  <si>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</si>
  <si>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</si>
  <si>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</si>
  <si>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</si>
  <si>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</si>
  <si>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</si>
  <si>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</si>
  <si>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</si>
  <si>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</si>
  <si>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</si>
  <si>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</si>
  <si>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</si>
  <si>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</si>
  <si>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</si>
  <si>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</si>
  <si>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</si>
  <si>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</si>
  <si>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</si>
  <si>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</si>
  <si>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</si>
  <si>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</si>
  <si>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</si>
  <si>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</si>
  <si>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</si>
  <si>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</si>
  <si>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</si>
  <si>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</si>
  <si>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</si>
  <si>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</si>
  <si>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</si>
  <si>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</si>
  <si>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</si>
  <si>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</si>
  <si>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</si>
  <si>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</si>
  <si>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</si>
  <si>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</si>
  <si>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</si>
  <si>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</si>
  <si>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</si>
  <si>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</si>
  <si>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</si>
  <si>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</si>
  <si>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</si>
  <si>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</si>
  <si>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</si>
  <si>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</si>
  <si>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</si>
  <si>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</si>
  <si>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</si>
  <si>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</si>
  <si>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</si>
  <si>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</si>
  <si>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</si>
  <si>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</si>
  <si>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</si>
  <si>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</si>
  <si>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</si>
  <si>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</si>
  <si>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</si>
  <si>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</si>
  <si>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</si>
  <si>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</si>
  <si>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</si>
  <si>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</si>
  <si>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</si>
  <si>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</si>
  <si>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</si>
  <si>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</si>
  <si>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</si>
  <si>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</si>
  <si>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</si>
  <si>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</si>
  <si>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</si>
  <si>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</si>
  <si>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</si>
  <si>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</si>
  <si>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</si>
  <si>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</si>
  <si>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</si>
  <si>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</si>
  <si>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</si>
  <si>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</si>
  <si>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</si>
  <si>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</si>
  <si>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</si>
  <si>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</si>
  <si>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</si>
  <si>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</si>
  <si>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</si>
  <si>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</si>
  <si>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</si>
  <si>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</si>
  <si>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</si>
  <si>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</si>
  <si>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</si>
  <si>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</si>
  <si>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</si>
  <si>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</si>
  <si>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</si>
  <si>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</si>
  <si>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</si>
  <si>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</si>
  <si>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</si>
  <si>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</si>
  <si>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</si>
  <si>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</si>
  <si>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</si>
  <si>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</si>
  <si>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</si>
  <si>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</si>
  <si>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</si>
  <si>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</si>
  <si>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</si>
  <si>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</si>
  <si>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</si>
  <si>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</si>
  <si>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</si>
  <si>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</si>
  <si>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</si>
  <si>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</si>
  <si>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</si>
  <si>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</si>
  <si>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</si>
  <si>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</si>
  <si>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</si>
  <si>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</si>
  <si>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</si>
  <si>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</si>
  <si>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</si>
  <si>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</si>
  <si>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</si>
  <si>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</si>
  <si>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</si>
  <si>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</si>
  <si>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</si>
  <si>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</si>
  <si>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</si>
  <si>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</si>
  <si>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</si>
  <si>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</si>
  <si>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</si>
  <si>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</si>
  <si>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</si>
  <si>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</si>
  <si>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</si>
  <si>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</si>
  <si>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</si>
  <si>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</si>
  <si>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</si>
  <si>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</si>
  <si>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</si>
  <si>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</si>
  <si>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</si>
  <si>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</si>
  <si>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</si>
  <si>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</si>
  <si>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</si>
  <si>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</si>
  <si>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</si>
  <si>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</si>
  <si>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</si>
  <si>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</si>
  <si>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</si>
  <si>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</si>
  <si>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</si>
  <si>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</si>
  <si>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</si>
  <si>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</si>
  <si>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</si>
  <si>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</si>
  <si>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</si>
  <si>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</si>
  <si>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</si>
  <si>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</si>
  <si>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</si>
  <si>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</si>
  <si>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</si>
  <si>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</si>
  <si>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</si>
  <si>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</si>
  <si>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</si>
  <si>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</si>
  <si>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</si>
  <si>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</si>
  <si>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</si>
  <si>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</si>
  <si>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</si>
  <si>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</si>
  <si>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</si>
  <si>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</si>
  <si>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</si>
  <si>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</si>
  <si>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</si>
  <si>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</si>
  <si>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</si>
  <si>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</si>
  <si>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</si>
  <si>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</si>
  <si>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</si>
  <si>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</si>
  <si>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</si>
  <si>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</si>
  <si>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</si>
  <si>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</si>
  <si>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</si>
  <si>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</si>
  <si>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</si>
  <si>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</si>
  <si>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</si>
  <si>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</si>
  <si>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</si>
  <si>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</si>
  <si>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</si>
  <si>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</si>
  <si>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</si>
  <si>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</si>
  <si>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</si>
  <si>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</si>
  <si>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</si>
  <si>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</si>
  <si>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</si>
  <si>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</si>
  <si>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</si>
  <si>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</si>
  <si>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</si>
  <si>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SEZNAM FIGUR</t>
  </si>
  <si>
    <t>Výměra</t>
  </si>
  <si>
    <t xml:space="preserve"> 02</t>
  </si>
  <si>
    <t>dlažba_1NP</t>
  </si>
  <si>
    <t>plocha dlažby v 1.NP</t>
  </si>
  <si>
    <t>dlažba_2NP</t>
  </si>
  <si>
    <t>plocha dlažby v 2.NP</t>
  </si>
  <si>
    <t>Použití figury:</t>
  </si>
  <si>
    <t>Montáž lešení řadového trubkového těžkého s podlahami zatížení do 300 kg/m2 š do 1,5 m v do 20 m</t>
  </si>
  <si>
    <t>Příplatek k lešení řadovému trubkovému těžkému s podlahami š 1,5 m v 20 m za první a ZKD den použití</t>
  </si>
  <si>
    <t>Demontáž lešení řadového trubkového těžkého s podlahami zatížení do 300 kg/m2 š do 1,5 m v do 20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</si>
  <si>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</si>
  <si>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</si>
  <si>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</si>
  <si>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Základní silikátová jednonásobná penetrace podkladu v místnostech výšky do 3,80m</t>
  </si>
  <si>
    <t>Příplatek k cenám 2x maleb ze směsí za mokra otěruvzdorných za barevnou malbu v světlém odstínu</t>
  </si>
  <si>
    <t>Montáž obkladů vnitřních keramických velkoformátových hladkých do 6 ks/m2 lepených flexibilním lepidlem</t>
  </si>
  <si>
    <t>Vápenocementová omítka hladká jednovrstvá vnitřních stěn nanášená strojně</t>
  </si>
  <si>
    <t>Izolace pod obklad nátěrem nebo stěrkou ve dvou vrstvách</t>
  </si>
  <si>
    <t>Příplatek k montáži obkladů vnitřních keramických hladkých za spárování tmelem dvousložkovým</t>
  </si>
  <si>
    <t>obklad_1</t>
  </si>
  <si>
    <t xml:space="preserve">plocha obkladů v 1.NP </t>
  </si>
  <si>
    <t>obklad_3</t>
  </si>
  <si>
    <t xml:space="preserve">plocha obkladů ve 3.NP </t>
  </si>
  <si>
    <t>omítka_1NP</t>
  </si>
  <si>
    <t>plocha omítek v 1.NP</t>
  </si>
  <si>
    <t>omítka_3NP</t>
  </si>
  <si>
    <t>plocha omítek v 3.NP</t>
  </si>
  <si>
    <t>Tenkovrstvá silikonová zrnitá omítka tl. 1,5 mm včetně penetrace vnějších podhledů</t>
  </si>
  <si>
    <t>Penetrační disperzní nátěr vnějších stěn nanášený strojně</t>
  </si>
  <si>
    <t>Potažení vnějších stěn sklovláknitým pletivem vtlačeným do tenkovrstvé hmoty</t>
  </si>
  <si>
    <t>Vápenocementová omítka štuková dvouvrstvá vnitřních schodišťových konstrukcí nanášená strojně</t>
  </si>
  <si>
    <t>Cementový postřik vnitřních schodišťových konstrukcí nanášený celoplošně strojně</t>
  </si>
  <si>
    <t>Příplatek k vápenocementové omítce schodišťových konstrukcí za každých dalších 5 mm tloušťky strojně</t>
  </si>
  <si>
    <t>Vápenocementová omítka štuková dvouvrstvá vnitřních stěn nanášená strojně</t>
  </si>
  <si>
    <t>Cementový postřik vnitřních stěn nanášený celoplošně strojně</t>
  </si>
  <si>
    <t>Vyrovnání podkladu vnitřních stěn maltou vápenocementovou tl do 10 mm</t>
  </si>
  <si>
    <t>Příplatek k vyrovnání vnitřních stěn maltou vápenocementovou za každých dalších 5 mm tl</t>
  </si>
  <si>
    <t>Potažení vnitřních stěn sklovláknitým pletivem vtlačeným do tenkovrstvé hmoty</t>
  </si>
  <si>
    <t>Příplatek k vápenocementové omítce vnitřních stěn za každých dalších 5 mm tloušťky strojně</t>
  </si>
  <si>
    <t>Vápenocementová omítka štuková dvouvrstvá vnitřních stropů rovných nanášená strojně</t>
  </si>
  <si>
    <t>Cementový postřik vnitřních stropů nanášený celoplošně strojně</t>
  </si>
  <si>
    <t>Potažení vnitřních stropů sklovláknitým pletivem vtlačeným do tenkovrstvé hmoty</t>
  </si>
  <si>
    <t>Paro_pásky</t>
  </si>
  <si>
    <t>Montáž ostatních lišt kontaktního zateplení</t>
  </si>
  <si>
    <t xml:space="preserve">páska paropropustná interiérová  - difůzně uzavřená </t>
  </si>
  <si>
    <t>Lešení pomocné pro objekty pozemních staveb s lešeňovou podlahou v do 1,9 m zatížení do 150 kg/m2</t>
  </si>
  <si>
    <t>Vyčištění budov bytové a občanské výstavby při výšce podlaží do 4 m(2x po stavebních pracích )</t>
  </si>
  <si>
    <t>SDK podhled deska 1xA 12,5 bez TI jednovrstvá spodní kce profil CD+UD</t>
  </si>
  <si>
    <t>SDK podhled základní penetrační nátěr</t>
  </si>
  <si>
    <t>SDK podhled deska 1xH2 12,5 bez TI jednovrstvá spodní kce profil CD+UD</t>
  </si>
  <si>
    <t>SDK obklad kovových kcí tvaru L š přes 0,8 m desky 1xA 12,5</t>
  </si>
  <si>
    <t>Montáž parotěsné zábrany do SDK podhledu</t>
  </si>
  <si>
    <t>Montáž jedné vrstvy tepelné izolace do SDK podhledu</t>
  </si>
  <si>
    <t>Krycí epoxidová stěrka antistatické lité podlahy mechanicky a chemicky odolná</t>
  </si>
  <si>
    <t>Zametení podkladu před provedením lité podlahy</t>
  </si>
  <si>
    <t>Strojní broušení podkladu před provedením lité podlahy</t>
  </si>
  <si>
    <t>Otryskání podkladu před provedením lité podlahy</t>
  </si>
  <si>
    <t>Vyrovnání podkladu podlah epoxidovou stěrkou plněnou pískem plochy přes 1,0 m2 tl do 3 mm</t>
  </si>
  <si>
    <t>Penetrační epoxidový nátěr podlahy na suchý a vyzrálý podklad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</si>
  <si>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</si>
  <si>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</si>
  <si>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Tenkovrstvá silikonová zrnitá omítka tl. 1,5 mm včetně penetrace vnějších stěn</t>
  </si>
  <si>
    <t>Montáž kontaktního zateplení vnějších stěn z minerální vlny s podélnou orientací vláken tl do 160 mm</t>
  </si>
  <si>
    <t>Lepení lamel a čtverců z vinylu standardním lepidlem</t>
  </si>
  <si>
    <t>Broušení anhydritového podkladu povlakových podlah</t>
  </si>
  <si>
    <t>Vysátí podkladu povlakových podlah</t>
  </si>
  <si>
    <t>Vodou ředitelná penetrace savého podkladu povlakových podlah ředěná v poměru 1:1</t>
  </si>
  <si>
    <t>Vyrovnání podkladu povlakových podlah stěrkou pevnosti 30 MPa tl 3 mm</t>
  </si>
  <si>
    <t>Vyrovnání podkladu povlakových podlah stěrkou pevnosti 30 MPa tl 5 mm</t>
  </si>
  <si>
    <t>Vyrovnání podkladu vnějších stěn maltou vápenocementovou tl do 10 mm</t>
  </si>
  <si>
    <t>Vyrovnání podkladu vnějších stěn tmelem tl do 2 mm</t>
  </si>
  <si>
    <t>Očištění vnějších ploch tlakovou vodou</t>
  </si>
  <si>
    <t>Výkop_uzavřený</t>
  </si>
  <si>
    <t>výplně</t>
  </si>
  <si>
    <t>výplně otvorů</t>
  </si>
  <si>
    <t>Montáž kontaktního zateplení vnějších stěn z polystyrénových desek tl do 120 mm</t>
  </si>
  <si>
    <t>Příplatek k cenám kontaktního zateplení stěn za použití tepelněizolačních zátek z polystyrenu</t>
  </si>
  <si>
    <t>Montáž kontaktního zateplení vnějších stěn z polystyrénových desek tl do 160 mm</t>
  </si>
  <si>
    <t xml:space="preserve"> 03</t>
  </si>
  <si>
    <t>dlažba100</t>
  </si>
  <si>
    <t>plocha betonové dlažby tl. 100 mm</t>
  </si>
  <si>
    <t>dlažba60</t>
  </si>
  <si>
    <t>plocha betonové dlažby tl. 60 mm</t>
  </si>
  <si>
    <t>dlažba80</t>
  </si>
  <si>
    <t>plocha betonové dlažba tl. 80 mm</t>
  </si>
  <si>
    <t>Umyvadla</t>
  </si>
  <si>
    <t xml:space="preserve">počet umyvadel </t>
  </si>
  <si>
    <t>WC_1</t>
  </si>
  <si>
    <t>počet WC</t>
  </si>
  <si>
    <t>WC_2</t>
  </si>
  <si>
    <t xml:space="preserve">počet WC - invalidé </t>
  </si>
  <si>
    <t xml:space="preserve"> 08</t>
  </si>
  <si>
    <t>asfalt</t>
  </si>
  <si>
    <t>nový asfaltový povrch</t>
  </si>
  <si>
    <t>asfalt_1</t>
  </si>
  <si>
    <t xml:space="preserve">plocha nového asflatového povrchu </t>
  </si>
  <si>
    <t>asfalt_bus</t>
  </si>
  <si>
    <t>asfalt. plocha autobus.zastávky</t>
  </si>
  <si>
    <t>dlažba_120</t>
  </si>
  <si>
    <t>betonová dlažba tl. 120 mm</t>
  </si>
  <si>
    <t>Kladení zámkové dlažby komunikací pro pěší tl 60 mm skupiny A pl přes 300 m2</t>
  </si>
  <si>
    <t>Odstranění podkladu z kameniva drceného tl 200 mm strojně pl přes 200 m2</t>
  </si>
  <si>
    <t>Odkopávky a prokopávky nezapažené pro silnice objemu do 1000 m3 v hornině tř. 3</t>
  </si>
  <si>
    <t>Úprava pláně v hornině tř. 1 až 4 se zhutněním</t>
  </si>
  <si>
    <t>Podklad nebo lože pod dlažbu vodorovný nebo do sklonu 1:5 z kameniva těženého tl do 100 mm</t>
  </si>
  <si>
    <t>Podklad z kameniva hrubého drceného vel. 16-32 mm tl 150 mm</t>
  </si>
  <si>
    <t>dlažba_60_1</t>
  </si>
  <si>
    <t>Kladení zámkové dlažby komunikací pro pěší tl 80 mm skupiny A pl do 100 m2</t>
  </si>
  <si>
    <t>Zřízení podkladu ze zeminy upravené vápnem, cementem, směsnými pojivy tl 150 mm plochy do 1000 m2</t>
  </si>
  <si>
    <t>Podklad ze štěrkodrtě ŠD tl 150 mm</t>
  </si>
  <si>
    <t>Podklad z mechanicky zpevněného kameniva MZK tl 150 mm</t>
  </si>
  <si>
    <t>dlažba_80_2</t>
  </si>
  <si>
    <t>dlažba_tl80</t>
  </si>
  <si>
    <t>dlažba chodníky, vozovka , parkovací stání a dlažba pro nevidomé</t>
  </si>
  <si>
    <t>Kladení dlažby z vegetačních tvárnic komunikací pro pěší tl 80 mm pl do 50 m2</t>
  </si>
  <si>
    <t>Vodorovná doprava suti ze sypkých materiálů do 1 km</t>
  </si>
  <si>
    <t>Poplatek za uložení na skládce (skládkovné) zeminy a kameniva kód odpadu 170 504</t>
  </si>
  <si>
    <t>Okapový chodník z kačírku tl 200 mm s udusáním</t>
  </si>
  <si>
    <t>Nakládání suti na dopravní prostředky pro vodorovnou dopravu</t>
  </si>
  <si>
    <t xml:space="preserve">plocha zeleně </t>
  </si>
  <si>
    <t xml:space="preserve"> 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</si>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</sst>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2019/20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Pobytové služby pro  seniory v objektu č.p.431  areálu nemocnice Opočno_FINAL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č.p.431, areál nemocnice Opočno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KÚ Královehradeckého kraje,Pivovarské nám.1245,HK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Projecticon s.r.o.,A Kopeckého 151,Nový Hrádek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'!P104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úpravy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úpravy '!P106</f>
        <v>0</v>
      </c>
      <c r="AV56" s="122">
        <f>'02 - Stavební úpravy '!J33</f>
        <v>0</v>
      </c>
      <c r="AW56" s="122">
        <f>'02 - Stavební úpravy '!J34</f>
        <v>0</v>
      </c>
      <c r="AX56" s="122">
        <f>'02 - Stavební úpravy '!J35</f>
        <v>0</v>
      </c>
      <c r="AY56" s="122">
        <f>'02 - Stavební úpravy '!J36</f>
        <v>0</v>
      </c>
      <c r="AZ56" s="122">
        <f>'02 - Stavební úpravy '!F33</f>
        <v>0</v>
      </c>
      <c r="BA56" s="122">
        <f>'02 - Stavební úpravy '!F34</f>
        <v>0</v>
      </c>
      <c r="BB56" s="122">
        <f>'02 - Stavební úpravy '!F35</f>
        <v>0</v>
      </c>
      <c r="BC56" s="122">
        <f>'02 - Stavební úpravy '!F36</f>
        <v>0</v>
      </c>
      <c r="BD56" s="124">
        <f>'02 - Stavební úpravy 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37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Profese - ZTI, zaříz...'!J30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Profese - ZTI, zaříz...'!P79</f>
        <v>0</v>
      </c>
      <c r="AV57" s="122">
        <f>'03 - Profese - ZTI, zaříz...'!J33</f>
        <v>0</v>
      </c>
      <c r="AW57" s="122">
        <f>'03 - Profese - ZTI, zaříz...'!J34</f>
        <v>0</v>
      </c>
      <c r="AX57" s="122">
        <f>'03 - Profese - ZTI, zaříz...'!J35</f>
        <v>0</v>
      </c>
      <c r="AY57" s="122">
        <f>'03 - Profese - ZTI, zaříz...'!J36</f>
        <v>0</v>
      </c>
      <c r="AZ57" s="122">
        <f>'03 - Profese - ZTI, zaříz...'!F33</f>
        <v>0</v>
      </c>
      <c r="BA57" s="122">
        <f>'03 - Profese - ZTI, zaříz...'!F34</f>
        <v>0</v>
      </c>
      <c r="BB57" s="122">
        <f>'03 - Profese - ZTI, zaříz...'!F35</f>
        <v>0</v>
      </c>
      <c r="BC57" s="122">
        <f>'03 - Profese - ZTI, zaříz...'!F36</f>
        <v>0</v>
      </c>
      <c r="BD57" s="124">
        <f>'03 - Profese - ZTI, zaříz...'!F37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Elektro - silnoproud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Elektro - silnoproud '!P79</f>
        <v>0</v>
      </c>
      <c r="AV58" s="122">
        <f>'04 - Elektro - silnoproud '!J33</f>
        <v>0</v>
      </c>
      <c r="AW58" s="122">
        <f>'04 - Elektro - silnoproud '!J34</f>
        <v>0</v>
      </c>
      <c r="AX58" s="122">
        <f>'04 - Elektro - silnoproud '!J35</f>
        <v>0</v>
      </c>
      <c r="AY58" s="122">
        <f>'04 - Elektro - silnoproud '!J36</f>
        <v>0</v>
      </c>
      <c r="AZ58" s="122">
        <f>'04 - Elektro - silnoproud '!F33</f>
        <v>0</v>
      </c>
      <c r="BA58" s="122">
        <f>'04 - Elektro - silnoproud '!F34</f>
        <v>0</v>
      </c>
      <c r="BB58" s="122">
        <f>'04 - Elektro - silnoproud '!F35</f>
        <v>0</v>
      </c>
      <c r="BC58" s="122">
        <f>'04 - Elektro - silnoproud '!F36</f>
        <v>0</v>
      </c>
      <c r="BD58" s="124">
        <f>'04 - Elektro - silnoproud 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 - slaboproud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Elektro - slaboproud '!P79</f>
        <v>0</v>
      </c>
      <c r="AV59" s="122">
        <f>'05 - Elektro - slaboproud '!J33</f>
        <v>0</v>
      </c>
      <c r="AW59" s="122">
        <f>'05 - Elektro - slaboproud '!J34</f>
        <v>0</v>
      </c>
      <c r="AX59" s="122">
        <f>'05 - Elektro - slaboproud '!J35</f>
        <v>0</v>
      </c>
      <c r="AY59" s="122">
        <f>'05 - Elektro - slaboproud '!J36</f>
        <v>0</v>
      </c>
      <c r="AZ59" s="122">
        <f>'05 - Elektro - slaboproud '!F33</f>
        <v>0</v>
      </c>
      <c r="BA59" s="122">
        <f>'05 - Elektro - slaboproud '!F34</f>
        <v>0</v>
      </c>
      <c r="BB59" s="122">
        <f>'05 - Elektro - slaboproud '!F35</f>
        <v>0</v>
      </c>
      <c r="BC59" s="122">
        <f>'05 - Elektro - slaboproud '!F36</f>
        <v>0</v>
      </c>
      <c r="BD59" s="124">
        <f>'05 - Elektro - slaboproud 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Elektro - bleskosvod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Elektro - bleskosvod '!P79</f>
        <v>0</v>
      </c>
      <c r="AV60" s="122">
        <f>'06 - Elektro - bleskosvod '!J33</f>
        <v>0</v>
      </c>
      <c r="AW60" s="122">
        <f>'06 - Elektro - bleskosvod '!J34</f>
        <v>0</v>
      </c>
      <c r="AX60" s="122">
        <f>'06 - Elektro - bleskosvod '!J35</f>
        <v>0</v>
      </c>
      <c r="AY60" s="122">
        <f>'06 - Elektro - bleskosvod '!J36</f>
        <v>0</v>
      </c>
      <c r="AZ60" s="122">
        <f>'06 - Elektro - bleskosvod '!F33</f>
        <v>0</v>
      </c>
      <c r="BA60" s="122">
        <f>'06 - Elektro - bleskosvod '!F34</f>
        <v>0</v>
      </c>
      <c r="BB60" s="122">
        <f>'06 - Elektro - bleskosvod '!F35</f>
        <v>0</v>
      </c>
      <c r="BC60" s="122">
        <f>'06 - Elektro - bleskosvod '!F36</f>
        <v>0</v>
      </c>
      <c r="BD60" s="124">
        <f>'06 - Elektro - bleskosvod 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'06A - Měření a regulace'!J30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'06A - Měření a regulace'!P79</f>
        <v>0</v>
      </c>
      <c r="AV61" s="122">
        <f>'06A - Měření a regulace'!J33</f>
        <v>0</v>
      </c>
      <c r="AW61" s="122">
        <f>'06A - Měření a regulace'!J34</f>
        <v>0</v>
      </c>
      <c r="AX61" s="122">
        <f>'06A - Měření a regulace'!J35</f>
        <v>0</v>
      </c>
      <c r="AY61" s="122">
        <f>'06A - Měření a regulace'!J36</f>
        <v>0</v>
      </c>
      <c r="AZ61" s="122">
        <f>'06A - Měření a regulace'!F33</f>
        <v>0</v>
      </c>
      <c r="BA61" s="122">
        <f>'06A - Měření a regulace'!F34</f>
        <v>0</v>
      </c>
      <c r="BB61" s="122">
        <f>'06A - Měření a regulace'!F35</f>
        <v>0</v>
      </c>
      <c r="BC61" s="122">
        <f>'06A - Měření a regulace'!F36</f>
        <v>0</v>
      </c>
      <c r="BD61" s="124">
        <f>'06A - Měření a regulace'!F37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16.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'07 - Vzduchotechnika'!J30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'07 - Vzduchotechnika'!P79</f>
        <v>0</v>
      </c>
      <c r="AV62" s="122">
        <f>'07 - Vzduchotechnika'!J33</f>
        <v>0</v>
      </c>
      <c r="AW62" s="122">
        <f>'07 - Vzduchotechnika'!J34</f>
        <v>0</v>
      </c>
      <c r="AX62" s="122">
        <f>'07 - Vzduchotechnika'!J35</f>
        <v>0</v>
      </c>
      <c r="AY62" s="122">
        <f>'07 - Vzduchotechnika'!J36</f>
        <v>0</v>
      </c>
      <c r="AZ62" s="122">
        <f>'07 - Vzduchotechnika'!F33</f>
        <v>0</v>
      </c>
      <c r="BA62" s="122">
        <f>'07 - Vzduchotechnika'!F34</f>
        <v>0</v>
      </c>
      <c r="BB62" s="122">
        <f>'07 - Vzduchotechnika'!F35</f>
        <v>0</v>
      </c>
      <c r="BC62" s="122">
        <f>'07 - Vzduchotechnika'!F36</f>
        <v>0</v>
      </c>
      <c r="BD62" s="124">
        <f>'07 - Vzduchotechnika'!F37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16.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'08 - Komunikace a zpevněn...'!J30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'08 - Komunikace a zpevněn...'!P87</f>
        <v>0</v>
      </c>
      <c r="AV63" s="122">
        <f>'08 - Komunikace a zpevněn...'!J33</f>
        <v>0</v>
      </c>
      <c r="AW63" s="122">
        <f>'08 - Komunikace a zpevněn...'!J34</f>
        <v>0</v>
      </c>
      <c r="AX63" s="122">
        <f>'08 - Komunikace a zpevněn...'!J35</f>
        <v>0</v>
      </c>
      <c r="AY63" s="122">
        <f>'08 - Komunikace a zpevněn...'!J36</f>
        <v>0</v>
      </c>
      <c r="AZ63" s="122">
        <f>'08 - Komunikace a zpevněn...'!F33</f>
        <v>0</v>
      </c>
      <c r="BA63" s="122">
        <f>'08 - Komunikace a zpevněn...'!F34</f>
        <v>0</v>
      </c>
      <c r="BB63" s="122">
        <f>'08 - Komunikace a zpevněn...'!F35</f>
        <v>0</v>
      </c>
      <c r="BC63" s="122">
        <f>'08 - Komunikace a zpevněn...'!F36</f>
        <v>0</v>
      </c>
      <c r="BD63" s="124">
        <f>'08 - Komunikace a zpevněn...'!F37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106</v>
      </c>
    </row>
    <row r="64" s="7" customFormat="1" ht="16.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'09 - Sadové úpravy 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'09 - Sadové úpravy '!P83</f>
        <v>0</v>
      </c>
      <c r="AV64" s="122">
        <f>'09 - Sadové úpravy '!J33</f>
        <v>0</v>
      </c>
      <c r="AW64" s="122">
        <f>'09 - Sadové úpravy '!J34</f>
        <v>0</v>
      </c>
      <c r="AX64" s="122">
        <f>'09 - Sadové úpravy '!J35</f>
        <v>0</v>
      </c>
      <c r="AY64" s="122">
        <f>'09 - Sadové úpravy '!J36</f>
        <v>0</v>
      </c>
      <c r="AZ64" s="122">
        <f>'09 - Sadové úpravy '!F33</f>
        <v>0</v>
      </c>
      <c r="BA64" s="122">
        <f>'09 - Sadové úpravy '!F34</f>
        <v>0</v>
      </c>
      <c r="BB64" s="122">
        <f>'09 - Sadové úpravy '!F35</f>
        <v>0</v>
      </c>
      <c r="BC64" s="122">
        <f>'09 - Sadové úpravy '!F36</f>
        <v>0</v>
      </c>
      <c r="BD64" s="124">
        <f>'09 - Sadové úpravy 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106</v>
      </c>
    </row>
    <row r="65" s="7" customFormat="1" ht="16.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Kolejnicový systém 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'11 - Kolejnicový systém '!P79</f>
        <v>0</v>
      </c>
      <c r="AV65" s="122">
        <f>'11 - Kolejnicový systém '!J33</f>
        <v>0</v>
      </c>
      <c r="AW65" s="122">
        <f>'11 - Kolejnicový systém '!J34</f>
        <v>0</v>
      </c>
      <c r="AX65" s="122">
        <f>'11 - Kolejnicový systém '!J35</f>
        <v>0</v>
      </c>
      <c r="AY65" s="122">
        <f>'11 - Kolejnicový systém '!J36</f>
        <v>0</v>
      </c>
      <c r="AZ65" s="122">
        <f>'11 - Kolejnicový systém '!F33</f>
        <v>0</v>
      </c>
      <c r="BA65" s="122">
        <f>'11 - Kolejnicový systém '!F34</f>
        <v>0</v>
      </c>
      <c r="BB65" s="122">
        <f>'11 - Kolejnicový systém '!F35</f>
        <v>0</v>
      </c>
      <c r="BC65" s="122">
        <f>'11 - Kolejnicový systém '!F36</f>
        <v>0</v>
      </c>
      <c r="BD65" s="124">
        <f>'11 - Kolejnicový systém 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80</v>
      </c>
    </row>
    <row r="66" s="7" customFormat="1" ht="16.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'12 - Ostatní a vedlejší n...'!J30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6">
        <v>0</v>
      </c>
      <c r="AT66" s="127">
        <f>ROUND(SUM(AV66:AW66),2)</f>
        <v>0</v>
      </c>
      <c r="AU66" s="128">
        <f>'12 - Ostatní a vedlejší n...'!P84</f>
        <v>0</v>
      </c>
      <c r="AV66" s="127">
        <f>'12 - Ostatní a vedlejší n...'!J33</f>
        <v>0</v>
      </c>
      <c r="AW66" s="127">
        <f>'12 - Ostatní a vedlejší n...'!J34</f>
        <v>0</v>
      </c>
      <c r="AX66" s="127">
        <f>'12 - Ostatní a vedlejší n...'!J35</f>
        <v>0</v>
      </c>
      <c r="AY66" s="127">
        <f>'12 - Ostatní a vedlejší n...'!J36</f>
        <v>0</v>
      </c>
      <c r="AZ66" s="127">
        <f>'12 - Ostatní a vedlejší n...'!F33</f>
        <v>0</v>
      </c>
      <c r="BA66" s="127">
        <f>'12 - Ostatní a vedlejší n...'!F34</f>
        <v>0</v>
      </c>
      <c r="BB66" s="127">
        <f>'12 - Ostatní a vedlejší n...'!F35</f>
        <v>0</v>
      </c>
      <c r="BC66" s="127">
        <f>'12 - Ostatní a vedlejší n...'!F36</f>
        <v>0</v>
      </c>
      <c r="BD66" s="129">
        <f>'12 - Ostatní a vedlejší n...'!F37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80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+8YQZ+GWEPPEH46iWpMUQu6SMr8B+3GdY+Y2vbvyMEBravwyyslKgpszILBMGyQVc9uqV5Y9kALV1qS7YwtfvA==" hashValue="1O90X4/qbqBTimQSVlyuduYVgakjgKyKirU9A8e004UaqKXjbOuyylcGZIW7N371LW102JSPd8W//cj5ulsjCQ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118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ROUND((SUM(BE104:BE464)),  2)</f>
        <v>0</v>
      </c>
      <c r="G33" s="40"/>
      <c r="H33" s="40"/>
      <c r="I33" s="157">
        <v>0.20999999999999999</v>
      </c>
      <c r="J33" s="156">
        <f>ROUND(((SUM(BE104:BE464))*I33),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ROUND((SUM(BF104:BF464)),  2)</f>
        <v>0</v>
      </c>
      <c r="G34" s="40"/>
      <c r="H34" s="40"/>
      <c r="I34" s="157">
        <v>0.14999999999999999</v>
      </c>
      <c r="J34" s="156">
        <f>ROUND(((SUM(BF104:BF464))*I34),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ROUND((SUM(BG104:BG464)),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ROUND((SUM(BH104:BH464)),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ROUND((SUM(BI104:BI464)),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124</v>
      </c>
      <c r="E61" s="188"/>
      <c r="F61" s="188"/>
      <c r="G61" s="188"/>
      <c r="H61" s="188"/>
      <c r="I61" s="189"/>
      <c r="J61" s="190">
        <f>J106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125</v>
      </c>
      <c r="E62" s="188"/>
      <c r="F62" s="188"/>
      <c r="G62" s="188"/>
      <c r="H62" s="188"/>
      <c r="I62" s="189"/>
      <c r="J62" s="190">
        <f>J275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J295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2"/>
      <c r="J64" s="183">
        <f>J297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86"/>
      <c r="D65" s="187" t="s">
        <v>128</v>
      </c>
      <c r="E65" s="188"/>
      <c r="F65" s="188"/>
      <c r="G65" s="188"/>
      <c r="H65" s="188"/>
      <c r="I65" s="189"/>
      <c r="J65" s="190">
        <f>J298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129</v>
      </c>
      <c r="E66" s="188"/>
      <c r="F66" s="188"/>
      <c r="G66" s="188"/>
      <c r="H66" s="188"/>
      <c r="I66" s="189"/>
      <c r="J66" s="190">
        <f>J302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130</v>
      </c>
      <c r="E67" s="188"/>
      <c r="F67" s="188"/>
      <c r="G67" s="188"/>
      <c r="H67" s="188"/>
      <c r="I67" s="189"/>
      <c r="J67" s="190">
        <f>J308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131</v>
      </c>
      <c r="E68" s="188"/>
      <c r="F68" s="188"/>
      <c r="G68" s="188"/>
      <c r="H68" s="188"/>
      <c r="I68" s="189"/>
      <c r="J68" s="190">
        <f>J320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132</v>
      </c>
      <c r="E69" s="188"/>
      <c r="F69" s="188"/>
      <c r="G69" s="188"/>
      <c r="H69" s="188"/>
      <c r="I69" s="189"/>
      <c r="J69" s="190">
        <f>J324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133</v>
      </c>
      <c r="E70" s="188"/>
      <c r="F70" s="188"/>
      <c r="G70" s="188"/>
      <c r="H70" s="188"/>
      <c r="I70" s="189"/>
      <c r="J70" s="190">
        <f>J326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134</v>
      </c>
      <c r="E71" s="188"/>
      <c r="F71" s="188"/>
      <c r="G71" s="188"/>
      <c r="H71" s="188"/>
      <c r="I71" s="189"/>
      <c r="J71" s="190">
        <f>J342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135</v>
      </c>
      <c r="E72" s="188"/>
      <c r="F72" s="188"/>
      <c r="G72" s="188"/>
      <c r="H72" s="188"/>
      <c r="I72" s="189"/>
      <c r="J72" s="190">
        <f>J345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136</v>
      </c>
      <c r="E73" s="188"/>
      <c r="F73" s="188"/>
      <c r="G73" s="188"/>
      <c r="H73" s="188"/>
      <c r="I73" s="189"/>
      <c r="J73" s="190">
        <f>J349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137</v>
      </c>
      <c r="E74" s="188"/>
      <c r="F74" s="188"/>
      <c r="G74" s="188"/>
      <c r="H74" s="188"/>
      <c r="I74" s="189"/>
      <c r="J74" s="190">
        <f>J353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138</v>
      </c>
      <c r="E75" s="188"/>
      <c r="F75" s="188"/>
      <c r="G75" s="188"/>
      <c r="H75" s="188"/>
      <c r="I75" s="189"/>
      <c r="J75" s="190">
        <f>J357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139</v>
      </c>
      <c r="E76" s="188"/>
      <c r="F76" s="188"/>
      <c r="G76" s="188"/>
      <c r="H76" s="188"/>
      <c r="I76" s="189"/>
      <c r="J76" s="190">
        <f>J362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140</v>
      </c>
      <c r="E77" s="188"/>
      <c r="F77" s="188"/>
      <c r="G77" s="188"/>
      <c r="H77" s="188"/>
      <c r="I77" s="189"/>
      <c r="J77" s="190">
        <f>J374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141</v>
      </c>
      <c r="E78" s="188"/>
      <c r="F78" s="188"/>
      <c r="G78" s="188"/>
      <c r="H78" s="188"/>
      <c r="I78" s="189"/>
      <c r="J78" s="190">
        <f>J382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142</v>
      </c>
      <c r="E79" s="188"/>
      <c r="F79" s="188"/>
      <c r="G79" s="188"/>
      <c r="H79" s="188"/>
      <c r="I79" s="189"/>
      <c r="J79" s="190">
        <f>J395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143</v>
      </c>
      <c r="E80" s="188"/>
      <c r="F80" s="188"/>
      <c r="G80" s="188"/>
      <c r="H80" s="188"/>
      <c r="I80" s="189"/>
      <c r="J80" s="190">
        <f>J399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144</v>
      </c>
      <c r="E81" s="188"/>
      <c r="F81" s="188"/>
      <c r="G81" s="188"/>
      <c r="H81" s="188"/>
      <c r="I81" s="189"/>
      <c r="J81" s="190">
        <f>J422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145</v>
      </c>
      <c r="E82" s="188"/>
      <c r="F82" s="188"/>
      <c r="G82" s="188"/>
      <c r="H82" s="188"/>
      <c r="I82" s="189"/>
      <c r="J82" s="190">
        <f>J441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146</v>
      </c>
      <c r="E83" s="188"/>
      <c r="F83" s="188"/>
      <c r="G83" s="188"/>
      <c r="H83" s="188"/>
      <c r="I83" s="189"/>
      <c r="J83" s="190">
        <f>J449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86"/>
      <c r="D84" s="187" t="s">
        <v>147</v>
      </c>
      <c r="E84" s="188"/>
      <c r="F84" s="188"/>
      <c r="G84" s="188"/>
      <c r="H84" s="188"/>
      <c r="I84" s="189"/>
      <c r="J84" s="190">
        <f>J457</f>
        <v>0</v>
      </c>
      <c r="K84" s="186"/>
      <c r="L84" s="19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68"/>
      <c r="J86" s="62"/>
      <c r="K86" s="6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71"/>
      <c r="J90" s="64"/>
      <c r="K90" s="64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148</v>
      </c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3.25" customHeight="1">
      <c r="A94" s="40"/>
      <c r="B94" s="41"/>
      <c r="C94" s="42"/>
      <c r="D94" s="42"/>
      <c r="E94" s="172" t="str">
        <f>E7</f>
        <v xml:space="preserve">Pobytové služby pro  seniory v objektu č.p.431  areálu nemocnice Opočno_FINAL</v>
      </c>
      <c r="F94" s="34"/>
      <c r="G94" s="34"/>
      <c r="H94" s="34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117</v>
      </c>
      <c r="D95" s="42"/>
      <c r="E95" s="42"/>
      <c r="F95" s="42"/>
      <c r="G95" s="42"/>
      <c r="H95" s="42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 xml:space="preserve">01 - Bourací práce </v>
      </c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 xml:space="preserve">č.p.431, areál nemocnice Opočno </v>
      </c>
      <c r="G98" s="42"/>
      <c r="H98" s="42"/>
      <c r="I98" s="142" t="s">
        <v>23</v>
      </c>
      <c r="J98" s="74" t="str">
        <f>IF(J12="","",J12)</f>
        <v>28. 11. 2019</v>
      </c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8"/>
      <c r="J99" s="42"/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E15</f>
        <v xml:space="preserve">KÚ Královehradeckého kraje,Pivovarské nám.1245,HK </v>
      </c>
      <c r="G100" s="42"/>
      <c r="H100" s="42"/>
      <c r="I100" s="142" t="s">
        <v>31</v>
      </c>
      <c r="J100" s="38" t="str">
        <f>E21</f>
        <v>Projecticon s.r.o.,A Kopeckého 151,Nový Hrádek</v>
      </c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IF(E18="","",E18)</f>
        <v>Vyplň údaj</v>
      </c>
      <c r="G101" s="42"/>
      <c r="H101" s="42"/>
      <c r="I101" s="142" t="s">
        <v>34</v>
      </c>
      <c r="J101" s="38" t="str">
        <f>E24</f>
        <v xml:space="preserve"> 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138"/>
      <c r="J102" s="42"/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2"/>
      <c r="B103" s="193"/>
      <c r="C103" s="194" t="s">
        <v>149</v>
      </c>
      <c r="D103" s="195" t="s">
        <v>57</v>
      </c>
      <c r="E103" s="195" t="s">
        <v>53</v>
      </c>
      <c r="F103" s="195" t="s">
        <v>54</v>
      </c>
      <c r="G103" s="195" t="s">
        <v>150</v>
      </c>
      <c r="H103" s="195" t="s">
        <v>151</v>
      </c>
      <c r="I103" s="196" t="s">
        <v>152</v>
      </c>
      <c r="J103" s="195" t="s">
        <v>121</v>
      </c>
      <c r="K103" s="197" t="s">
        <v>153</v>
      </c>
      <c r="L103" s="198"/>
      <c r="M103" s="94" t="s">
        <v>19</v>
      </c>
      <c r="N103" s="95" t="s">
        <v>42</v>
      </c>
      <c r="O103" s="95" t="s">
        <v>154</v>
      </c>
      <c r="P103" s="95" t="s">
        <v>155</v>
      </c>
      <c r="Q103" s="95" t="s">
        <v>156</v>
      </c>
      <c r="R103" s="95" t="s">
        <v>157</v>
      </c>
      <c r="S103" s="95" t="s">
        <v>158</v>
      </c>
      <c r="T103" s="96" t="s">
        <v>159</v>
      </c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</row>
    <row r="104" s="2" customFormat="1" ht="22.8" customHeight="1">
      <c r="A104" s="40"/>
      <c r="B104" s="41"/>
      <c r="C104" s="101" t="s">
        <v>160</v>
      </c>
      <c r="D104" s="42"/>
      <c r="E104" s="42"/>
      <c r="F104" s="42"/>
      <c r="G104" s="42"/>
      <c r="H104" s="42"/>
      <c r="I104" s="138"/>
      <c r="J104" s="199">
        <f>BK104</f>
        <v>0</v>
      </c>
      <c r="K104" s="42"/>
      <c r="L104" s="46"/>
      <c r="M104" s="97"/>
      <c r="N104" s="200"/>
      <c r="O104" s="98"/>
      <c r="P104" s="201">
        <f>P105+P297</f>
        <v>0</v>
      </c>
      <c r="Q104" s="98"/>
      <c r="R104" s="201">
        <f>R105+R297</f>
        <v>2.2289483999999997</v>
      </c>
      <c r="S104" s="98"/>
      <c r="T104" s="202">
        <f>T105+T297</f>
        <v>3931.0853031400002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71</v>
      </c>
      <c r="AU104" s="19" t="s">
        <v>122</v>
      </c>
      <c r="BK104" s="203">
        <f>BK105+BK297</f>
        <v>0</v>
      </c>
    </row>
    <row r="105" s="12" customFormat="1" ht="25.92" customHeight="1">
      <c r="A105" s="12"/>
      <c r="B105" s="204"/>
      <c r="C105" s="205"/>
      <c r="D105" s="206" t="s">
        <v>71</v>
      </c>
      <c r="E105" s="207" t="s">
        <v>161</v>
      </c>
      <c r="F105" s="207" t="s">
        <v>162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P106+P275+P295</f>
        <v>0</v>
      </c>
      <c r="Q105" s="212"/>
      <c r="R105" s="213">
        <f>R106+R275+R295</f>
        <v>1.9100683999999999</v>
      </c>
      <c r="S105" s="212"/>
      <c r="T105" s="214">
        <f>T106+T275+T295</f>
        <v>3390.4537430000005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72</v>
      </c>
      <c r="AY105" s="215" t="s">
        <v>163</v>
      </c>
      <c r="BK105" s="217">
        <f>BK106+BK275+BK295</f>
        <v>0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164</v>
      </c>
      <c r="F106" s="218" t="s">
        <v>165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SUM(P107:P274)</f>
        <v>0</v>
      </c>
      <c r="Q106" s="212"/>
      <c r="R106" s="213">
        <f>SUM(R107:R274)</f>
        <v>1.9100683999999999</v>
      </c>
      <c r="S106" s="212"/>
      <c r="T106" s="214">
        <f>SUM(T107:T274)</f>
        <v>3390.4537430000005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80</v>
      </c>
      <c r="AY106" s="215" t="s">
        <v>163</v>
      </c>
      <c r="BK106" s="217">
        <f>SUM(BK107:BK274)</f>
        <v>0</v>
      </c>
    </row>
    <row r="107" s="2" customFormat="1" ht="33" customHeight="1">
      <c r="A107" s="40"/>
      <c r="B107" s="41"/>
      <c r="C107" s="220" t="s">
        <v>80</v>
      </c>
      <c r="D107" s="220" t="s">
        <v>166</v>
      </c>
      <c r="E107" s="221" t="s">
        <v>167</v>
      </c>
      <c r="F107" s="222" t="s">
        <v>168</v>
      </c>
      <c r="G107" s="223" t="s">
        <v>169</v>
      </c>
      <c r="H107" s="224">
        <v>300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44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0.122</v>
      </c>
      <c r="T107" s="230">
        <f>S107*H107</f>
        <v>36.600000000000001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106</v>
      </c>
      <c r="BK107" s="232">
        <f>ROUND(I107*H107,2)</f>
        <v>0</v>
      </c>
      <c r="BL107" s="19" t="s">
        <v>171</v>
      </c>
      <c r="BM107" s="231" t="s">
        <v>172</v>
      </c>
    </row>
    <row r="108" s="13" customFormat="1">
      <c r="A108" s="13"/>
      <c r="B108" s="233"/>
      <c r="C108" s="234"/>
      <c r="D108" s="235" t="s">
        <v>173</v>
      </c>
      <c r="E108" s="236" t="s">
        <v>19</v>
      </c>
      <c r="F108" s="237" t="s">
        <v>174</v>
      </c>
      <c r="G108" s="234"/>
      <c r="H108" s="238">
        <v>300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173</v>
      </c>
      <c r="AU108" s="244" t="s">
        <v>106</v>
      </c>
      <c r="AV108" s="13" t="s">
        <v>106</v>
      </c>
      <c r="AW108" s="13" t="s">
        <v>33</v>
      </c>
      <c r="AX108" s="13" t="s">
        <v>72</v>
      </c>
      <c r="AY108" s="244" t="s">
        <v>163</v>
      </c>
    </row>
    <row r="109" s="14" customFormat="1">
      <c r="A109" s="14"/>
      <c r="B109" s="245"/>
      <c r="C109" s="246"/>
      <c r="D109" s="235" t="s">
        <v>173</v>
      </c>
      <c r="E109" s="247" t="s">
        <v>19</v>
      </c>
      <c r="F109" s="248" t="s">
        <v>175</v>
      </c>
      <c r="G109" s="246"/>
      <c r="H109" s="249">
        <v>300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173</v>
      </c>
      <c r="AU109" s="255" t="s">
        <v>106</v>
      </c>
      <c r="AV109" s="14" t="s">
        <v>171</v>
      </c>
      <c r="AW109" s="14" t="s">
        <v>33</v>
      </c>
      <c r="AX109" s="14" t="s">
        <v>80</v>
      </c>
      <c r="AY109" s="255" t="s">
        <v>163</v>
      </c>
    </row>
    <row r="110" s="2" customFormat="1" ht="21.75" customHeight="1">
      <c r="A110" s="40"/>
      <c r="B110" s="41"/>
      <c r="C110" s="220" t="s">
        <v>106</v>
      </c>
      <c r="D110" s="220" t="s">
        <v>166</v>
      </c>
      <c r="E110" s="221" t="s">
        <v>176</v>
      </c>
      <c r="F110" s="222" t="s">
        <v>177</v>
      </c>
      <c r="G110" s="223" t="s">
        <v>178</v>
      </c>
      <c r="H110" s="224">
        <v>90</v>
      </c>
      <c r="I110" s="225"/>
      <c r="J110" s="226">
        <f>ROUND(I110*H110,2)</f>
        <v>0</v>
      </c>
      <c r="K110" s="222" t="s">
        <v>170</v>
      </c>
      <c r="L110" s="46"/>
      <c r="M110" s="227" t="s">
        <v>19</v>
      </c>
      <c r="N110" s="228" t="s">
        <v>44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1.6000000000000001</v>
      </c>
      <c r="T110" s="230">
        <f>S110*H110</f>
        <v>144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106</v>
      </c>
      <c r="BK110" s="232">
        <f>ROUND(I110*H110,2)</f>
        <v>0</v>
      </c>
      <c r="BL110" s="19" t="s">
        <v>171</v>
      </c>
      <c r="BM110" s="231" t="s">
        <v>179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180</v>
      </c>
      <c r="G111" s="234"/>
      <c r="H111" s="238">
        <v>90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4" customFormat="1">
      <c r="A112" s="14"/>
      <c r="B112" s="245"/>
      <c r="C112" s="246"/>
      <c r="D112" s="235" t="s">
        <v>173</v>
      </c>
      <c r="E112" s="247" t="s">
        <v>19</v>
      </c>
      <c r="F112" s="248" t="s">
        <v>175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173</v>
      </c>
      <c r="AU112" s="255" t="s">
        <v>106</v>
      </c>
      <c r="AV112" s="14" t="s">
        <v>171</v>
      </c>
      <c r="AW112" s="14" t="s">
        <v>33</v>
      </c>
      <c r="AX112" s="14" t="s">
        <v>80</v>
      </c>
      <c r="AY112" s="255" t="s">
        <v>163</v>
      </c>
    </row>
    <row r="113" s="2" customFormat="1" ht="21.75" customHeight="1">
      <c r="A113" s="40"/>
      <c r="B113" s="41"/>
      <c r="C113" s="220" t="s">
        <v>181</v>
      </c>
      <c r="D113" s="220" t="s">
        <v>166</v>
      </c>
      <c r="E113" s="221" t="s">
        <v>182</v>
      </c>
      <c r="F113" s="222" t="s">
        <v>183</v>
      </c>
      <c r="G113" s="223" t="s">
        <v>178</v>
      </c>
      <c r="H113" s="224">
        <v>10.839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44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2.2000000000000002</v>
      </c>
      <c r="T113" s="230">
        <f>S113*H113</f>
        <v>23.845800000000004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106</v>
      </c>
      <c r="BK113" s="232">
        <f>ROUND(I113*H113,2)</f>
        <v>0</v>
      </c>
      <c r="BL113" s="19" t="s">
        <v>171</v>
      </c>
      <c r="BM113" s="231" t="s">
        <v>184</v>
      </c>
    </row>
    <row r="114" s="13" customFormat="1">
      <c r="A114" s="13"/>
      <c r="B114" s="233"/>
      <c r="C114" s="234"/>
      <c r="D114" s="235" t="s">
        <v>173</v>
      </c>
      <c r="E114" s="236" t="s">
        <v>19</v>
      </c>
      <c r="F114" s="237" t="s">
        <v>185</v>
      </c>
      <c r="G114" s="234"/>
      <c r="H114" s="238">
        <v>9.8539999999999992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173</v>
      </c>
      <c r="AU114" s="244" t="s">
        <v>106</v>
      </c>
      <c r="AV114" s="13" t="s">
        <v>106</v>
      </c>
      <c r="AW114" s="13" t="s">
        <v>33</v>
      </c>
      <c r="AX114" s="13" t="s">
        <v>72</v>
      </c>
      <c r="AY114" s="244" t="s">
        <v>163</v>
      </c>
    </row>
    <row r="115" s="14" customFormat="1">
      <c r="A115" s="14"/>
      <c r="B115" s="245"/>
      <c r="C115" s="246"/>
      <c r="D115" s="235" t="s">
        <v>173</v>
      </c>
      <c r="E115" s="247" t="s">
        <v>19</v>
      </c>
      <c r="F115" s="248" t="s">
        <v>175</v>
      </c>
      <c r="G115" s="246"/>
      <c r="H115" s="249">
        <v>9.8539999999999992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173</v>
      </c>
      <c r="AU115" s="255" t="s">
        <v>106</v>
      </c>
      <c r="AV115" s="14" t="s">
        <v>171</v>
      </c>
      <c r="AW115" s="14" t="s">
        <v>33</v>
      </c>
      <c r="AX115" s="14" t="s">
        <v>80</v>
      </c>
      <c r="AY115" s="255" t="s">
        <v>163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186</v>
      </c>
      <c r="G116" s="234"/>
      <c r="H116" s="238">
        <v>10.839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171</v>
      </c>
      <c r="D117" s="220" t="s">
        <v>166</v>
      </c>
      <c r="E117" s="221" t="s">
        <v>187</v>
      </c>
      <c r="F117" s="222" t="s">
        <v>188</v>
      </c>
      <c r="G117" s="223" t="s">
        <v>169</v>
      </c>
      <c r="H117" s="224">
        <v>420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44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0.089999999999999997</v>
      </c>
      <c r="T117" s="230">
        <f>S117*H117</f>
        <v>37.799999999999997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106</v>
      </c>
      <c r="BK117" s="232">
        <f>ROUND(I117*H117,2)</f>
        <v>0</v>
      </c>
      <c r="BL117" s="19" t="s">
        <v>171</v>
      </c>
      <c r="BM117" s="231" t="s">
        <v>189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190</v>
      </c>
      <c r="G118" s="234"/>
      <c r="H118" s="238">
        <v>420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420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2" customFormat="1" ht="16.5" customHeight="1">
      <c r="A120" s="40"/>
      <c r="B120" s="41"/>
      <c r="C120" s="220" t="s">
        <v>191</v>
      </c>
      <c r="D120" s="220" t="s">
        <v>166</v>
      </c>
      <c r="E120" s="221" t="s">
        <v>192</v>
      </c>
      <c r="F120" s="222" t="s">
        <v>193</v>
      </c>
      <c r="G120" s="223" t="s">
        <v>178</v>
      </c>
      <c r="H120" s="224">
        <v>26</v>
      </c>
      <c r="I120" s="225"/>
      <c r="J120" s="226">
        <f>ROUND(I120*H120,2)</f>
        <v>0</v>
      </c>
      <c r="K120" s="222" t="s">
        <v>170</v>
      </c>
      <c r="L120" s="46"/>
      <c r="M120" s="227" t="s">
        <v>19</v>
      </c>
      <c r="N120" s="228" t="s">
        <v>44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2</v>
      </c>
      <c r="T120" s="230">
        <f>S120*H120</f>
        <v>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171</v>
      </c>
      <c r="AT120" s="231" t="s">
        <v>166</v>
      </c>
      <c r="AU120" s="231" t="s">
        <v>106</v>
      </c>
      <c r="AY120" s="19" t="s">
        <v>163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106</v>
      </c>
      <c r="BK120" s="232">
        <f>ROUND(I120*H120,2)</f>
        <v>0</v>
      </c>
      <c r="BL120" s="19" t="s">
        <v>171</v>
      </c>
      <c r="BM120" s="231" t="s">
        <v>194</v>
      </c>
    </row>
    <row r="121" s="13" customFormat="1">
      <c r="A121" s="13"/>
      <c r="B121" s="233"/>
      <c r="C121" s="234"/>
      <c r="D121" s="235" t="s">
        <v>173</v>
      </c>
      <c r="E121" s="236" t="s">
        <v>19</v>
      </c>
      <c r="F121" s="237" t="s">
        <v>195</v>
      </c>
      <c r="G121" s="234"/>
      <c r="H121" s="238">
        <v>26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173</v>
      </c>
      <c r="AU121" s="244" t="s">
        <v>106</v>
      </c>
      <c r="AV121" s="13" t="s">
        <v>106</v>
      </c>
      <c r="AW121" s="13" t="s">
        <v>33</v>
      </c>
      <c r="AX121" s="13" t="s">
        <v>80</v>
      </c>
      <c r="AY121" s="244" t="s">
        <v>163</v>
      </c>
    </row>
    <row r="122" s="2" customFormat="1" ht="16.5" customHeight="1">
      <c r="A122" s="40"/>
      <c r="B122" s="41"/>
      <c r="C122" s="220" t="s">
        <v>196</v>
      </c>
      <c r="D122" s="220" t="s">
        <v>166</v>
      </c>
      <c r="E122" s="221" t="s">
        <v>197</v>
      </c>
      <c r="F122" s="222" t="s">
        <v>198</v>
      </c>
      <c r="G122" s="223" t="s">
        <v>178</v>
      </c>
      <c r="H122" s="224">
        <v>190</v>
      </c>
      <c r="I122" s="225"/>
      <c r="J122" s="226">
        <f>ROUND(I122*H122,2)</f>
        <v>0</v>
      </c>
      <c r="K122" s="222" t="s">
        <v>170</v>
      </c>
      <c r="L122" s="46"/>
      <c r="M122" s="227" t="s">
        <v>19</v>
      </c>
      <c r="N122" s="228" t="s">
        <v>44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2.3999999999999999</v>
      </c>
      <c r="T122" s="230">
        <f>S122*H122</f>
        <v>456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171</v>
      </c>
      <c r="AT122" s="231" t="s">
        <v>166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106</v>
      </c>
      <c r="BK122" s="232">
        <f>ROUND(I122*H122,2)</f>
        <v>0</v>
      </c>
      <c r="BL122" s="19" t="s">
        <v>171</v>
      </c>
      <c r="BM122" s="231" t="s">
        <v>199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200</v>
      </c>
      <c r="G123" s="234"/>
      <c r="H123" s="238">
        <v>190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4" customFormat="1">
      <c r="A124" s="14"/>
      <c r="B124" s="245"/>
      <c r="C124" s="246"/>
      <c r="D124" s="235" t="s">
        <v>173</v>
      </c>
      <c r="E124" s="247" t="s">
        <v>19</v>
      </c>
      <c r="F124" s="248" t="s">
        <v>175</v>
      </c>
      <c r="G124" s="246"/>
      <c r="H124" s="249">
        <v>190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173</v>
      </c>
      <c r="AU124" s="255" t="s">
        <v>106</v>
      </c>
      <c r="AV124" s="14" t="s">
        <v>171</v>
      </c>
      <c r="AW124" s="14" t="s">
        <v>33</v>
      </c>
      <c r="AX124" s="14" t="s">
        <v>80</v>
      </c>
      <c r="AY124" s="255" t="s">
        <v>163</v>
      </c>
    </row>
    <row r="125" s="2" customFormat="1" ht="21.75" customHeight="1">
      <c r="A125" s="40"/>
      <c r="B125" s="41"/>
      <c r="C125" s="220" t="s">
        <v>201</v>
      </c>
      <c r="D125" s="220" t="s">
        <v>166</v>
      </c>
      <c r="E125" s="221" t="s">
        <v>202</v>
      </c>
      <c r="F125" s="222" t="s">
        <v>203</v>
      </c>
      <c r="G125" s="223" t="s">
        <v>178</v>
      </c>
      <c r="H125" s="224">
        <v>210</v>
      </c>
      <c r="I125" s="225"/>
      <c r="J125" s="226">
        <f>ROUND(I125*H125,2)</f>
        <v>0</v>
      </c>
      <c r="K125" s="222" t="s">
        <v>170</v>
      </c>
      <c r="L125" s="46"/>
      <c r="M125" s="227" t="s">
        <v>19</v>
      </c>
      <c r="N125" s="228" t="s">
        <v>44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1.3999999999999999</v>
      </c>
      <c r="T125" s="230">
        <f>S125*H125</f>
        <v>294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171</v>
      </c>
      <c r="AT125" s="231" t="s">
        <v>166</v>
      </c>
      <c r="AU125" s="231" t="s">
        <v>106</v>
      </c>
      <c r="AY125" s="19" t="s">
        <v>163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106</v>
      </c>
      <c r="BK125" s="232">
        <f>ROUND(I125*H125,2)</f>
        <v>0</v>
      </c>
      <c r="BL125" s="19" t="s">
        <v>171</v>
      </c>
      <c r="BM125" s="231" t="s">
        <v>204</v>
      </c>
    </row>
    <row r="126" s="13" customFormat="1">
      <c r="A126" s="13"/>
      <c r="B126" s="233"/>
      <c r="C126" s="234"/>
      <c r="D126" s="235" t="s">
        <v>173</v>
      </c>
      <c r="E126" s="236" t="s">
        <v>19</v>
      </c>
      <c r="F126" s="237" t="s">
        <v>205</v>
      </c>
      <c r="G126" s="234"/>
      <c r="H126" s="238">
        <v>210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173</v>
      </c>
      <c r="AU126" s="244" t="s">
        <v>106</v>
      </c>
      <c r="AV126" s="13" t="s">
        <v>106</v>
      </c>
      <c r="AW126" s="13" t="s">
        <v>33</v>
      </c>
      <c r="AX126" s="13" t="s">
        <v>80</v>
      </c>
      <c r="AY126" s="244" t="s">
        <v>163</v>
      </c>
    </row>
    <row r="127" s="2" customFormat="1" ht="33" customHeight="1">
      <c r="A127" s="40"/>
      <c r="B127" s="41"/>
      <c r="C127" s="220" t="s">
        <v>206</v>
      </c>
      <c r="D127" s="220" t="s">
        <v>166</v>
      </c>
      <c r="E127" s="221" t="s">
        <v>207</v>
      </c>
      <c r="F127" s="222" t="s">
        <v>208</v>
      </c>
      <c r="G127" s="223" t="s">
        <v>169</v>
      </c>
      <c r="H127" s="224">
        <v>640</v>
      </c>
      <c r="I127" s="225"/>
      <c r="J127" s="226">
        <f>ROUND(I127*H127,2)</f>
        <v>0</v>
      </c>
      <c r="K127" s="222" t="s">
        <v>170</v>
      </c>
      <c r="L127" s="46"/>
      <c r="M127" s="227" t="s">
        <v>19</v>
      </c>
      <c r="N127" s="228" t="s">
        <v>44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0.13100000000000001</v>
      </c>
      <c r="T127" s="230">
        <f>S127*H127</f>
        <v>83.840000000000003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171</v>
      </c>
      <c r="AT127" s="231" t="s">
        <v>166</v>
      </c>
      <c r="AU127" s="231" t="s">
        <v>106</v>
      </c>
      <c r="AY127" s="19" t="s">
        <v>163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106</v>
      </c>
      <c r="BK127" s="232">
        <f>ROUND(I127*H127,2)</f>
        <v>0</v>
      </c>
      <c r="BL127" s="19" t="s">
        <v>171</v>
      </c>
      <c r="BM127" s="231" t="s">
        <v>209</v>
      </c>
    </row>
    <row r="128" s="13" customFormat="1">
      <c r="A128" s="13"/>
      <c r="B128" s="233"/>
      <c r="C128" s="234"/>
      <c r="D128" s="235" t="s">
        <v>173</v>
      </c>
      <c r="E128" s="236" t="s">
        <v>19</v>
      </c>
      <c r="F128" s="237" t="s">
        <v>210</v>
      </c>
      <c r="G128" s="234"/>
      <c r="H128" s="238">
        <v>120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173</v>
      </c>
      <c r="AU128" s="244" t="s">
        <v>106</v>
      </c>
      <c r="AV128" s="13" t="s">
        <v>106</v>
      </c>
      <c r="AW128" s="13" t="s">
        <v>33</v>
      </c>
      <c r="AX128" s="13" t="s">
        <v>72</v>
      </c>
      <c r="AY128" s="244" t="s">
        <v>163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211</v>
      </c>
      <c r="G129" s="234"/>
      <c r="H129" s="238">
        <v>135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212</v>
      </c>
      <c r="G130" s="234"/>
      <c r="H130" s="238">
        <v>180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3" customFormat="1">
      <c r="A131" s="13"/>
      <c r="B131" s="233"/>
      <c r="C131" s="234"/>
      <c r="D131" s="235" t="s">
        <v>173</v>
      </c>
      <c r="E131" s="236" t="s">
        <v>19</v>
      </c>
      <c r="F131" s="237" t="s">
        <v>213</v>
      </c>
      <c r="G131" s="234"/>
      <c r="H131" s="238">
        <v>205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173</v>
      </c>
      <c r="AU131" s="244" t="s">
        <v>106</v>
      </c>
      <c r="AV131" s="13" t="s">
        <v>106</v>
      </c>
      <c r="AW131" s="13" t="s">
        <v>33</v>
      </c>
      <c r="AX131" s="13" t="s">
        <v>72</v>
      </c>
      <c r="AY131" s="244" t="s">
        <v>163</v>
      </c>
    </row>
    <row r="132" s="14" customFormat="1">
      <c r="A132" s="14"/>
      <c r="B132" s="245"/>
      <c r="C132" s="246"/>
      <c r="D132" s="235" t="s">
        <v>173</v>
      </c>
      <c r="E132" s="247" t="s">
        <v>19</v>
      </c>
      <c r="F132" s="248" t="s">
        <v>175</v>
      </c>
      <c r="G132" s="246"/>
      <c r="H132" s="249">
        <v>640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173</v>
      </c>
      <c r="AU132" s="255" t="s">
        <v>106</v>
      </c>
      <c r="AV132" s="14" t="s">
        <v>171</v>
      </c>
      <c r="AW132" s="14" t="s">
        <v>33</v>
      </c>
      <c r="AX132" s="14" t="s">
        <v>80</v>
      </c>
      <c r="AY132" s="255" t="s">
        <v>163</v>
      </c>
    </row>
    <row r="133" s="2" customFormat="1" ht="33" customHeight="1">
      <c r="A133" s="40"/>
      <c r="B133" s="41"/>
      <c r="C133" s="220" t="s">
        <v>164</v>
      </c>
      <c r="D133" s="220" t="s">
        <v>166</v>
      </c>
      <c r="E133" s="221" t="s">
        <v>214</v>
      </c>
      <c r="F133" s="222" t="s">
        <v>215</v>
      </c>
      <c r="G133" s="223" t="s">
        <v>169</v>
      </c>
      <c r="H133" s="224">
        <v>525</v>
      </c>
      <c r="I133" s="225"/>
      <c r="J133" s="226">
        <f>ROUND(I133*H133,2)</f>
        <v>0</v>
      </c>
      <c r="K133" s="222" t="s">
        <v>170</v>
      </c>
      <c r="L133" s="46"/>
      <c r="M133" s="227" t="s">
        <v>19</v>
      </c>
      <c r="N133" s="228" t="s">
        <v>44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0.26100000000000001</v>
      </c>
      <c r="T133" s="230">
        <f>S133*H133</f>
        <v>137.02500000000001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171</v>
      </c>
      <c r="AT133" s="231" t="s">
        <v>166</v>
      </c>
      <c r="AU133" s="231" t="s">
        <v>106</v>
      </c>
      <c r="AY133" s="19" t="s">
        <v>163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106</v>
      </c>
      <c r="BK133" s="232">
        <f>ROUND(I133*H133,2)</f>
        <v>0</v>
      </c>
      <c r="BL133" s="19" t="s">
        <v>171</v>
      </c>
      <c r="BM133" s="231" t="s">
        <v>216</v>
      </c>
    </row>
    <row r="134" s="13" customFormat="1">
      <c r="A134" s="13"/>
      <c r="B134" s="233"/>
      <c r="C134" s="234"/>
      <c r="D134" s="235" t="s">
        <v>173</v>
      </c>
      <c r="E134" s="236" t="s">
        <v>19</v>
      </c>
      <c r="F134" s="237" t="s">
        <v>217</v>
      </c>
      <c r="G134" s="234"/>
      <c r="H134" s="238">
        <v>50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173</v>
      </c>
      <c r="AU134" s="244" t="s">
        <v>106</v>
      </c>
      <c r="AV134" s="13" t="s">
        <v>106</v>
      </c>
      <c r="AW134" s="13" t="s">
        <v>33</v>
      </c>
      <c r="AX134" s="13" t="s">
        <v>72</v>
      </c>
      <c r="AY134" s="244" t="s">
        <v>163</v>
      </c>
    </row>
    <row r="135" s="13" customFormat="1">
      <c r="A135" s="13"/>
      <c r="B135" s="233"/>
      <c r="C135" s="234"/>
      <c r="D135" s="235" t="s">
        <v>173</v>
      </c>
      <c r="E135" s="236" t="s">
        <v>19</v>
      </c>
      <c r="F135" s="237" t="s">
        <v>218</v>
      </c>
      <c r="G135" s="234"/>
      <c r="H135" s="238">
        <v>150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173</v>
      </c>
      <c r="AU135" s="244" t="s">
        <v>106</v>
      </c>
      <c r="AV135" s="13" t="s">
        <v>106</v>
      </c>
      <c r="AW135" s="13" t="s">
        <v>33</v>
      </c>
      <c r="AX135" s="13" t="s">
        <v>72</v>
      </c>
      <c r="AY135" s="244" t="s">
        <v>163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219</v>
      </c>
      <c r="G136" s="234"/>
      <c r="H136" s="238">
        <v>175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220</v>
      </c>
      <c r="G137" s="234"/>
      <c r="H137" s="238">
        <v>150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525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44.25" customHeight="1">
      <c r="A139" s="40"/>
      <c r="B139" s="41"/>
      <c r="C139" s="220" t="s">
        <v>221</v>
      </c>
      <c r="D139" s="220" t="s">
        <v>166</v>
      </c>
      <c r="E139" s="221" t="s">
        <v>222</v>
      </c>
      <c r="F139" s="222" t="s">
        <v>223</v>
      </c>
      <c r="G139" s="223" t="s">
        <v>178</v>
      </c>
      <c r="H139" s="224">
        <v>571.26599999999996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1.8</v>
      </c>
      <c r="T139" s="230">
        <f>S139*H139</f>
        <v>1028.2788000000001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224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225</v>
      </c>
      <c r="G140" s="234"/>
      <c r="H140" s="238">
        <v>100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72</v>
      </c>
      <c r="AY140" s="244" t="s">
        <v>163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226</v>
      </c>
      <c r="G141" s="234"/>
      <c r="H141" s="238">
        <v>75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72</v>
      </c>
      <c r="AY141" s="244" t="s">
        <v>163</v>
      </c>
    </row>
    <row r="142" s="13" customFormat="1">
      <c r="A142" s="13"/>
      <c r="B142" s="233"/>
      <c r="C142" s="234"/>
      <c r="D142" s="235" t="s">
        <v>173</v>
      </c>
      <c r="E142" s="236" t="s">
        <v>19</v>
      </c>
      <c r="F142" s="237" t="s">
        <v>227</v>
      </c>
      <c r="G142" s="234"/>
      <c r="H142" s="238">
        <v>70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173</v>
      </c>
      <c r="AU142" s="244" t="s">
        <v>106</v>
      </c>
      <c r="AV142" s="13" t="s">
        <v>106</v>
      </c>
      <c r="AW142" s="13" t="s">
        <v>33</v>
      </c>
      <c r="AX142" s="13" t="s">
        <v>72</v>
      </c>
      <c r="AY142" s="244" t="s">
        <v>163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228</v>
      </c>
      <c r="G143" s="234"/>
      <c r="H143" s="238">
        <v>250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229</v>
      </c>
      <c r="G144" s="234"/>
      <c r="H144" s="238">
        <v>76.266000000000005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571.26599999999996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44.25" customHeight="1">
      <c r="A146" s="40"/>
      <c r="B146" s="41"/>
      <c r="C146" s="220" t="s">
        <v>110</v>
      </c>
      <c r="D146" s="220" t="s">
        <v>166</v>
      </c>
      <c r="E146" s="221" t="s">
        <v>230</v>
      </c>
      <c r="F146" s="222" t="s">
        <v>231</v>
      </c>
      <c r="G146" s="223" t="s">
        <v>178</v>
      </c>
      <c r="H146" s="224">
        <v>110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44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1.175</v>
      </c>
      <c r="T146" s="230">
        <f>S146*H146</f>
        <v>129.25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106</v>
      </c>
      <c r="BK146" s="232">
        <f>ROUND(I146*H146,2)</f>
        <v>0</v>
      </c>
      <c r="BL146" s="19" t="s">
        <v>171</v>
      </c>
      <c r="BM146" s="231" t="s">
        <v>232</v>
      </c>
    </row>
    <row r="147" s="2" customFormat="1" ht="44.25" customHeight="1">
      <c r="A147" s="40"/>
      <c r="B147" s="41"/>
      <c r="C147" s="220" t="s">
        <v>113</v>
      </c>
      <c r="D147" s="220" t="s">
        <v>166</v>
      </c>
      <c r="E147" s="221" t="s">
        <v>233</v>
      </c>
      <c r="F147" s="222" t="s">
        <v>234</v>
      </c>
      <c r="G147" s="223" t="s">
        <v>178</v>
      </c>
      <c r="H147" s="224">
        <v>150</v>
      </c>
      <c r="I147" s="225"/>
      <c r="J147" s="226">
        <f>ROUND(I147*H147,2)</f>
        <v>0</v>
      </c>
      <c r="K147" s="222" t="s">
        <v>170</v>
      </c>
      <c r="L147" s="46"/>
      <c r="M147" s="227" t="s">
        <v>19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1.5940000000000001</v>
      </c>
      <c r="T147" s="230">
        <f>S147*H147</f>
        <v>239.10000000000002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171</v>
      </c>
      <c r="AT147" s="231" t="s">
        <v>166</v>
      </c>
      <c r="AU147" s="231" t="s">
        <v>106</v>
      </c>
      <c r="AY147" s="19" t="s">
        <v>163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106</v>
      </c>
      <c r="BK147" s="232">
        <f>ROUND(I147*H147,2)</f>
        <v>0</v>
      </c>
      <c r="BL147" s="19" t="s">
        <v>171</v>
      </c>
      <c r="BM147" s="231" t="s">
        <v>235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236</v>
      </c>
      <c r="G148" s="234"/>
      <c r="H148" s="238">
        <v>150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80</v>
      </c>
      <c r="AY148" s="244" t="s">
        <v>163</v>
      </c>
    </row>
    <row r="149" s="2" customFormat="1" ht="21.75" customHeight="1">
      <c r="A149" s="40"/>
      <c r="B149" s="41"/>
      <c r="C149" s="220" t="s">
        <v>237</v>
      </c>
      <c r="D149" s="220" t="s">
        <v>166</v>
      </c>
      <c r="E149" s="221" t="s">
        <v>238</v>
      </c>
      <c r="F149" s="222" t="s">
        <v>239</v>
      </c>
      <c r="G149" s="223" t="s">
        <v>178</v>
      </c>
      <c r="H149" s="224">
        <v>9</v>
      </c>
      <c r="I149" s="225"/>
      <c r="J149" s="226">
        <f>ROUND(I149*H149,2)</f>
        <v>0</v>
      </c>
      <c r="K149" s="222" t="s">
        <v>170</v>
      </c>
      <c r="L149" s="46"/>
      <c r="M149" s="227" t="s">
        <v>19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2.2000000000000002</v>
      </c>
      <c r="T149" s="230">
        <f>S149*H149</f>
        <v>19.800000000000001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171</v>
      </c>
      <c r="AT149" s="231" t="s">
        <v>166</v>
      </c>
      <c r="AU149" s="231" t="s">
        <v>106</v>
      </c>
      <c r="AY149" s="19" t="s">
        <v>163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106</v>
      </c>
      <c r="BK149" s="232">
        <f>ROUND(I149*H149,2)</f>
        <v>0</v>
      </c>
      <c r="BL149" s="19" t="s">
        <v>171</v>
      </c>
      <c r="BM149" s="231" t="s">
        <v>240</v>
      </c>
    </row>
    <row r="150" s="13" customFormat="1">
      <c r="A150" s="13"/>
      <c r="B150" s="233"/>
      <c r="C150" s="234"/>
      <c r="D150" s="235" t="s">
        <v>173</v>
      </c>
      <c r="E150" s="236" t="s">
        <v>19</v>
      </c>
      <c r="F150" s="237" t="s">
        <v>241</v>
      </c>
      <c r="G150" s="234"/>
      <c r="H150" s="238">
        <v>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173</v>
      </c>
      <c r="AU150" s="244" t="s">
        <v>106</v>
      </c>
      <c r="AV150" s="13" t="s">
        <v>106</v>
      </c>
      <c r="AW150" s="13" t="s">
        <v>33</v>
      </c>
      <c r="AX150" s="13" t="s">
        <v>72</v>
      </c>
      <c r="AY150" s="244" t="s">
        <v>163</v>
      </c>
    </row>
    <row r="151" s="14" customFormat="1">
      <c r="A151" s="14"/>
      <c r="B151" s="245"/>
      <c r="C151" s="246"/>
      <c r="D151" s="235" t="s">
        <v>173</v>
      </c>
      <c r="E151" s="247" t="s">
        <v>19</v>
      </c>
      <c r="F151" s="248" t="s">
        <v>175</v>
      </c>
      <c r="G151" s="246"/>
      <c r="H151" s="249">
        <v>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173</v>
      </c>
      <c r="AU151" s="255" t="s">
        <v>106</v>
      </c>
      <c r="AV151" s="14" t="s">
        <v>171</v>
      </c>
      <c r="AW151" s="14" t="s">
        <v>33</v>
      </c>
      <c r="AX151" s="14" t="s">
        <v>80</v>
      </c>
      <c r="AY151" s="255" t="s">
        <v>163</v>
      </c>
    </row>
    <row r="152" s="2" customFormat="1" ht="21.75" customHeight="1">
      <c r="A152" s="40"/>
      <c r="B152" s="41"/>
      <c r="C152" s="220" t="s">
        <v>242</v>
      </c>
      <c r="D152" s="220" t="s">
        <v>166</v>
      </c>
      <c r="E152" s="221" t="s">
        <v>243</v>
      </c>
      <c r="F152" s="222" t="s">
        <v>244</v>
      </c>
      <c r="G152" s="223" t="s">
        <v>169</v>
      </c>
      <c r="H152" s="224">
        <v>9.4749999999999996</v>
      </c>
      <c r="I152" s="225"/>
      <c r="J152" s="226">
        <f>ROUND(I152*H152,2)</f>
        <v>0</v>
      </c>
      <c r="K152" s="222" t="s">
        <v>170</v>
      </c>
      <c r="L152" s="46"/>
      <c r="M152" s="227" t="s">
        <v>19</v>
      </c>
      <c r="N152" s="228" t="s">
        <v>44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0.082000000000000003</v>
      </c>
      <c r="T152" s="230">
        <f>S152*H152</f>
        <v>0.77695000000000003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171</v>
      </c>
      <c r="AT152" s="231" t="s">
        <v>166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106</v>
      </c>
      <c r="BK152" s="232">
        <f>ROUND(I152*H152,2)</f>
        <v>0</v>
      </c>
      <c r="BL152" s="19" t="s">
        <v>171</v>
      </c>
      <c r="BM152" s="231" t="s">
        <v>245</v>
      </c>
    </row>
    <row r="153" s="13" customFormat="1">
      <c r="A153" s="13"/>
      <c r="B153" s="233"/>
      <c r="C153" s="234"/>
      <c r="D153" s="235" t="s">
        <v>173</v>
      </c>
      <c r="E153" s="236" t="s">
        <v>19</v>
      </c>
      <c r="F153" s="237" t="s">
        <v>246</v>
      </c>
      <c r="G153" s="234"/>
      <c r="H153" s="238">
        <v>1.6799999999999999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33</v>
      </c>
      <c r="AX153" s="13" t="s">
        <v>72</v>
      </c>
      <c r="AY153" s="244" t="s">
        <v>163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247</v>
      </c>
      <c r="G154" s="234"/>
      <c r="H154" s="238">
        <v>7.3949999999999996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72</v>
      </c>
      <c r="AY154" s="244" t="s">
        <v>163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248</v>
      </c>
      <c r="G155" s="234"/>
      <c r="H155" s="238">
        <v>0.40000000000000002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4" customFormat="1">
      <c r="A156" s="14"/>
      <c r="B156" s="245"/>
      <c r="C156" s="246"/>
      <c r="D156" s="235" t="s">
        <v>173</v>
      </c>
      <c r="E156" s="247" t="s">
        <v>19</v>
      </c>
      <c r="F156" s="248" t="s">
        <v>175</v>
      </c>
      <c r="G156" s="246"/>
      <c r="H156" s="249">
        <v>9.4749999999999996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173</v>
      </c>
      <c r="AU156" s="255" t="s">
        <v>106</v>
      </c>
      <c r="AV156" s="14" t="s">
        <v>171</v>
      </c>
      <c r="AW156" s="14" t="s">
        <v>33</v>
      </c>
      <c r="AX156" s="14" t="s">
        <v>80</v>
      </c>
      <c r="AY156" s="255" t="s">
        <v>163</v>
      </c>
    </row>
    <row r="157" s="2" customFormat="1" ht="21.75" customHeight="1">
      <c r="A157" s="40"/>
      <c r="B157" s="41"/>
      <c r="C157" s="220" t="s">
        <v>8</v>
      </c>
      <c r="D157" s="220" t="s">
        <v>166</v>
      </c>
      <c r="E157" s="221" t="s">
        <v>249</v>
      </c>
      <c r="F157" s="222" t="s">
        <v>250</v>
      </c>
      <c r="G157" s="223" t="s">
        <v>178</v>
      </c>
      <c r="H157" s="224">
        <v>23.292000000000002</v>
      </c>
      <c r="I157" s="225"/>
      <c r="J157" s="226">
        <f>ROUND(I157*H157,2)</f>
        <v>0</v>
      </c>
      <c r="K157" s="222" t="s">
        <v>170</v>
      </c>
      <c r="L157" s="46"/>
      <c r="M157" s="227" t="s">
        <v>19</v>
      </c>
      <c r="N157" s="228" t="s">
        <v>44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2.3999999999999999</v>
      </c>
      <c r="T157" s="230">
        <f>S157*H157</f>
        <v>55.900800000000004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171</v>
      </c>
      <c r="AT157" s="231" t="s">
        <v>166</v>
      </c>
      <c r="AU157" s="231" t="s">
        <v>106</v>
      </c>
      <c r="AY157" s="19" t="s">
        <v>163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106</v>
      </c>
      <c r="BK157" s="232">
        <f>ROUND(I157*H157,2)</f>
        <v>0</v>
      </c>
      <c r="BL157" s="19" t="s">
        <v>171</v>
      </c>
      <c r="BM157" s="231" t="s">
        <v>251</v>
      </c>
    </row>
    <row r="158" s="13" customFormat="1">
      <c r="A158" s="13"/>
      <c r="B158" s="233"/>
      <c r="C158" s="234"/>
      <c r="D158" s="235" t="s">
        <v>173</v>
      </c>
      <c r="E158" s="236" t="s">
        <v>19</v>
      </c>
      <c r="F158" s="237" t="s">
        <v>252</v>
      </c>
      <c r="G158" s="234"/>
      <c r="H158" s="238">
        <v>4.875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173</v>
      </c>
      <c r="AU158" s="244" t="s">
        <v>106</v>
      </c>
      <c r="AV158" s="13" t="s">
        <v>106</v>
      </c>
      <c r="AW158" s="13" t="s">
        <v>33</v>
      </c>
      <c r="AX158" s="13" t="s">
        <v>72</v>
      </c>
      <c r="AY158" s="244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253</v>
      </c>
      <c r="G159" s="234"/>
      <c r="H159" s="238">
        <v>7.9169999999999998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3" customFormat="1">
      <c r="A160" s="13"/>
      <c r="B160" s="233"/>
      <c r="C160" s="234"/>
      <c r="D160" s="235" t="s">
        <v>173</v>
      </c>
      <c r="E160" s="236" t="s">
        <v>19</v>
      </c>
      <c r="F160" s="237" t="s">
        <v>254</v>
      </c>
      <c r="G160" s="234"/>
      <c r="H160" s="238">
        <v>10.5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173</v>
      </c>
      <c r="AU160" s="244" t="s">
        <v>106</v>
      </c>
      <c r="AV160" s="13" t="s">
        <v>106</v>
      </c>
      <c r="AW160" s="13" t="s">
        <v>33</v>
      </c>
      <c r="AX160" s="13" t="s">
        <v>72</v>
      </c>
      <c r="AY160" s="244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19</v>
      </c>
      <c r="F161" s="248" t="s">
        <v>175</v>
      </c>
      <c r="G161" s="246"/>
      <c r="H161" s="249">
        <v>23.292000000000002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21.75" customHeight="1">
      <c r="A162" s="40"/>
      <c r="B162" s="41"/>
      <c r="C162" s="220" t="s">
        <v>255</v>
      </c>
      <c r="D162" s="220" t="s">
        <v>166</v>
      </c>
      <c r="E162" s="221" t="s">
        <v>256</v>
      </c>
      <c r="F162" s="222" t="s">
        <v>257</v>
      </c>
      <c r="G162" s="223" t="s">
        <v>169</v>
      </c>
      <c r="H162" s="224">
        <v>70</v>
      </c>
      <c r="I162" s="225"/>
      <c r="J162" s="226">
        <f>ROUND(I162*H162,2)</f>
        <v>0</v>
      </c>
      <c r="K162" s="222" t="s">
        <v>170</v>
      </c>
      <c r="L162" s="46"/>
      <c r="M162" s="227" t="s">
        <v>19</v>
      </c>
      <c r="N162" s="228" t="s">
        <v>44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0.35999999999999999</v>
      </c>
      <c r="T162" s="230">
        <f>S162*H162</f>
        <v>25.199999999999999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171</v>
      </c>
      <c r="AT162" s="231" t="s">
        <v>166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106</v>
      </c>
      <c r="BK162" s="232">
        <f>ROUND(I162*H162,2)</f>
        <v>0</v>
      </c>
      <c r="BL162" s="19" t="s">
        <v>171</v>
      </c>
      <c r="BM162" s="231" t="s">
        <v>258</v>
      </c>
    </row>
    <row r="163" s="2" customFormat="1" ht="21.75" customHeight="1">
      <c r="A163" s="40"/>
      <c r="B163" s="41"/>
      <c r="C163" s="220" t="s">
        <v>259</v>
      </c>
      <c r="D163" s="220" t="s">
        <v>166</v>
      </c>
      <c r="E163" s="221" t="s">
        <v>260</v>
      </c>
      <c r="F163" s="222" t="s">
        <v>261</v>
      </c>
      <c r="G163" s="223" t="s">
        <v>262</v>
      </c>
      <c r="H163" s="224">
        <v>0.55000000000000004</v>
      </c>
      <c r="I163" s="225"/>
      <c r="J163" s="226">
        <f>ROUND(I163*H163,2)</f>
        <v>0</v>
      </c>
      <c r="K163" s="222" t="s">
        <v>170</v>
      </c>
      <c r="L163" s="46"/>
      <c r="M163" s="227" t="s">
        <v>19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1.244</v>
      </c>
      <c r="T163" s="230">
        <f>S163*H163</f>
        <v>0.68420000000000003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171</v>
      </c>
      <c r="AT163" s="231" t="s">
        <v>166</v>
      </c>
      <c r="AU163" s="231" t="s">
        <v>106</v>
      </c>
      <c r="AY163" s="19" t="s">
        <v>163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106</v>
      </c>
      <c r="BK163" s="232">
        <f>ROUND(I163*H163,2)</f>
        <v>0</v>
      </c>
      <c r="BL163" s="19" t="s">
        <v>171</v>
      </c>
      <c r="BM163" s="231" t="s">
        <v>263</v>
      </c>
    </row>
    <row r="164" s="2" customFormat="1" ht="55.5" customHeight="1">
      <c r="A164" s="40"/>
      <c r="B164" s="41"/>
      <c r="C164" s="220" t="s">
        <v>264</v>
      </c>
      <c r="D164" s="220" t="s">
        <v>166</v>
      </c>
      <c r="E164" s="221" t="s">
        <v>265</v>
      </c>
      <c r="F164" s="222" t="s">
        <v>266</v>
      </c>
      <c r="G164" s="223" t="s">
        <v>169</v>
      </c>
      <c r="H164" s="224">
        <v>450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0.055</v>
      </c>
      <c r="T164" s="230">
        <f>S164*H164</f>
        <v>24.75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267</v>
      </c>
    </row>
    <row r="165" s="2" customFormat="1" ht="44.25" customHeight="1">
      <c r="A165" s="40"/>
      <c r="B165" s="41"/>
      <c r="C165" s="220" t="s">
        <v>268</v>
      </c>
      <c r="D165" s="220" t="s">
        <v>166</v>
      </c>
      <c r="E165" s="221" t="s">
        <v>269</v>
      </c>
      <c r="F165" s="222" t="s">
        <v>270</v>
      </c>
      <c r="G165" s="223" t="s">
        <v>178</v>
      </c>
      <c r="H165" s="224">
        <v>35</v>
      </c>
      <c r="I165" s="225"/>
      <c r="J165" s="226">
        <f>ROUND(I165*H165,2)</f>
        <v>0</v>
      </c>
      <c r="K165" s="222" t="s">
        <v>170</v>
      </c>
      <c r="L165" s="46"/>
      <c r="M165" s="227" t="s">
        <v>19</v>
      </c>
      <c r="N165" s="228" t="s">
        <v>44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1.8</v>
      </c>
      <c r="T165" s="230">
        <f>S165*H165</f>
        <v>63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171</v>
      </c>
      <c r="AT165" s="231" t="s">
        <v>166</v>
      </c>
      <c r="AU165" s="231" t="s">
        <v>106</v>
      </c>
      <c r="AY165" s="19" t="s">
        <v>163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106</v>
      </c>
      <c r="BK165" s="232">
        <f>ROUND(I165*H165,2)</f>
        <v>0</v>
      </c>
      <c r="BL165" s="19" t="s">
        <v>171</v>
      </c>
      <c r="BM165" s="231" t="s">
        <v>271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272</v>
      </c>
      <c r="G166" s="234"/>
      <c r="H166" s="238">
        <v>35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80</v>
      </c>
      <c r="AY166" s="244" t="s">
        <v>163</v>
      </c>
    </row>
    <row r="167" s="2" customFormat="1" ht="44.25" customHeight="1">
      <c r="A167" s="40"/>
      <c r="B167" s="41"/>
      <c r="C167" s="220" t="s">
        <v>273</v>
      </c>
      <c r="D167" s="220" t="s">
        <v>166</v>
      </c>
      <c r="E167" s="221" t="s">
        <v>274</v>
      </c>
      <c r="F167" s="222" t="s">
        <v>275</v>
      </c>
      <c r="G167" s="223" t="s">
        <v>178</v>
      </c>
      <c r="H167" s="224">
        <v>65</v>
      </c>
      <c r="I167" s="225"/>
      <c r="J167" s="226">
        <f>ROUND(I167*H167,2)</f>
        <v>0</v>
      </c>
      <c r="K167" s="222" t="s">
        <v>170</v>
      </c>
      <c r="L167" s="46"/>
      <c r="M167" s="227" t="s">
        <v>19</v>
      </c>
      <c r="N167" s="228" t="s">
        <v>44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1.8</v>
      </c>
      <c r="T167" s="230">
        <f>S167*H167</f>
        <v>117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171</v>
      </c>
      <c r="AT167" s="231" t="s">
        <v>166</v>
      </c>
      <c r="AU167" s="231" t="s">
        <v>106</v>
      </c>
      <c r="AY167" s="19" t="s">
        <v>163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106</v>
      </c>
      <c r="BK167" s="232">
        <f>ROUND(I167*H167,2)</f>
        <v>0</v>
      </c>
      <c r="BL167" s="19" t="s">
        <v>171</v>
      </c>
      <c r="BM167" s="231" t="s">
        <v>276</v>
      </c>
    </row>
    <row r="168" s="2" customFormat="1" ht="44.25" customHeight="1">
      <c r="A168" s="40"/>
      <c r="B168" s="41"/>
      <c r="C168" s="220" t="s">
        <v>7</v>
      </c>
      <c r="D168" s="220" t="s">
        <v>166</v>
      </c>
      <c r="E168" s="221" t="s">
        <v>277</v>
      </c>
      <c r="F168" s="222" t="s">
        <v>278</v>
      </c>
      <c r="G168" s="223" t="s">
        <v>279</v>
      </c>
      <c r="H168" s="224">
        <v>150</v>
      </c>
      <c r="I168" s="225"/>
      <c r="J168" s="226">
        <f>ROUND(I168*H168,2)</f>
        <v>0</v>
      </c>
      <c r="K168" s="222" t="s">
        <v>170</v>
      </c>
      <c r="L168" s="46"/>
      <c r="M168" s="227" t="s">
        <v>19</v>
      </c>
      <c r="N168" s="228" t="s">
        <v>44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0.067000000000000004</v>
      </c>
      <c r="T168" s="230">
        <f>S168*H168</f>
        <v>10.050000000000001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171</v>
      </c>
      <c r="AT168" s="231" t="s">
        <v>166</v>
      </c>
      <c r="AU168" s="231" t="s">
        <v>106</v>
      </c>
      <c r="AY168" s="19" t="s">
        <v>163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106</v>
      </c>
      <c r="BK168" s="232">
        <f>ROUND(I168*H168,2)</f>
        <v>0</v>
      </c>
      <c r="BL168" s="19" t="s">
        <v>171</v>
      </c>
      <c r="BM168" s="231" t="s">
        <v>280</v>
      </c>
    </row>
    <row r="169" s="2" customFormat="1" ht="21.75" customHeight="1">
      <c r="A169" s="40"/>
      <c r="B169" s="41"/>
      <c r="C169" s="220" t="s">
        <v>281</v>
      </c>
      <c r="D169" s="220" t="s">
        <v>166</v>
      </c>
      <c r="E169" s="221" t="s">
        <v>282</v>
      </c>
      <c r="F169" s="222" t="s">
        <v>283</v>
      </c>
      <c r="G169" s="223" t="s">
        <v>169</v>
      </c>
      <c r="H169" s="224">
        <v>25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0.17999999999999999</v>
      </c>
      <c r="T169" s="230">
        <f>S169*H169</f>
        <v>4.5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284</v>
      </c>
    </row>
    <row r="170" s="2" customFormat="1" ht="21.75" customHeight="1">
      <c r="A170" s="40"/>
      <c r="B170" s="41"/>
      <c r="C170" s="220" t="s">
        <v>285</v>
      </c>
      <c r="D170" s="220" t="s">
        <v>166</v>
      </c>
      <c r="E170" s="221" t="s">
        <v>286</v>
      </c>
      <c r="F170" s="222" t="s">
        <v>287</v>
      </c>
      <c r="G170" s="223" t="s">
        <v>169</v>
      </c>
      <c r="H170" s="224">
        <v>10</v>
      </c>
      <c r="I170" s="225"/>
      <c r="J170" s="226">
        <f>ROUND(I170*H170,2)</f>
        <v>0</v>
      </c>
      <c r="K170" s="222" t="s">
        <v>170</v>
      </c>
      <c r="L170" s="46"/>
      <c r="M170" s="227" t="s">
        <v>19</v>
      </c>
      <c r="N170" s="228" t="s">
        <v>44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0.017000000000000001</v>
      </c>
      <c r="T170" s="230">
        <f>S170*H170</f>
        <v>0.17000000000000001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171</v>
      </c>
      <c r="AT170" s="231" t="s">
        <v>166</v>
      </c>
      <c r="AU170" s="231" t="s">
        <v>106</v>
      </c>
      <c r="AY170" s="19" t="s">
        <v>163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106</v>
      </c>
      <c r="BK170" s="232">
        <f>ROUND(I170*H170,2)</f>
        <v>0</v>
      </c>
      <c r="BL170" s="19" t="s">
        <v>171</v>
      </c>
      <c r="BM170" s="231" t="s">
        <v>288</v>
      </c>
    </row>
    <row r="171" s="2" customFormat="1" ht="33" customHeight="1">
      <c r="A171" s="40"/>
      <c r="B171" s="41"/>
      <c r="C171" s="220" t="s">
        <v>289</v>
      </c>
      <c r="D171" s="220" t="s">
        <v>166</v>
      </c>
      <c r="E171" s="221" t="s">
        <v>290</v>
      </c>
      <c r="F171" s="222" t="s">
        <v>291</v>
      </c>
      <c r="G171" s="223" t="s">
        <v>169</v>
      </c>
      <c r="H171" s="224">
        <v>11.359999999999999</v>
      </c>
      <c r="I171" s="225"/>
      <c r="J171" s="226">
        <f>ROUND(I171*H171,2)</f>
        <v>0</v>
      </c>
      <c r="K171" s="222" t="s">
        <v>170</v>
      </c>
      <c r="L171" s="46"/>
      <c r="M171" s="227" t="s">
        <v>19</v>
      </c>
      <c r="N171" s="228" t="s">
        <v>44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0.041000000000000002</v>
      </c>
      <c r="T171" s="230">
        <f>S171*H171</f>
        <v>0.46576000000000001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171</v>
      </c>
      <c r="AT171" s="231" t="s">
        <v>166</v>
      </c>
      <c r="AU171" s="231" t="s">
        <v>106</v>
      </c>
      <c r="AY171" s="19" t="s">
        <v>163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106</v>
      </c>
      <c r="BK171" s="232">
        <f>ROUND(I171*H171,2)</f>
        <v>0</v>
      </c>
      <c r="BL171" s="19" t="s">
        <v>171</v>
      </c>
      <c r="BM171" s="231" t="s">
        <v>292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293</v>
      </c>
      <c r="G172" s="234"/>
      <c r="H172" s="238">
        <v>11.359999999999999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80</v>
      </c>
      <c r="AY172" s="244" t="s">
        <v>163</v>
      </c>
    </row>
    <row r="173" s="2" customFormat="1" ht="33" customHeight="1">
      <c r="A173" s="40"/>
      <c r="B173" s="41"/>
      <c r="C173" s="220" t="s">
        <v>294</v>
      </c>
      <c r="D173" s="220" t="s">
        <v>166</v>
      </c>
      <c r="E173" s="221" t="s">
        <v>295</v>
      </c>
      <c r="F173" s="222" t="s">
        <v>296</v>
      </c>
      <c r="G173" s="223" t="s">
        <v>169</v>
      </c>
      <c r="H173" s="224">
        <v>15.560000000000001</v>
      </c>
      <c r="I173" s="225"/>
      <c r="J173" s="226">
        <f>ROUND(I173*H173,2)</f>
        <v>0</v>
      </c>
      <c r="K173" s="222" t="s">
        <v>170</v>
      </c>
      <c r="L173" s="46"/>
      <c r="M173" s="227" t="s">
        <v>19</v>
      </c>
      <c r="N173" s="228" t="s">
        <v>44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0.031</v>
      </c>
      <c r="T173" s="230">
        <f>S173*H173</f>
        <v>0.48236000000000001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166</v>
      </c>
      <c r="AU173" s="231" t="s">
        <v>106</v>
      </c>
      <c r="AY173" s="19" t="s">
        <v>163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106</v>
      </c>
      <c r="BK173" s="232">
        <f>ROUND(I173*H173,2)</f>
        <v>0</v>
      </c>
      <c r="BL173" s="19" t="s">
        <v>171</v>
      </c>
      <c r="BM173" s="231" t="s">
        <v>297</v>
      </c>
    </row>
    <row r="174" s="13" customFormat="1">
      <c r="A174" s="13"/>
      <c r="B174" s="233"/>
      <c r="C174" s="234"/>
      <c r="D174" s="235" t="s">
        <v>173</v>
      </c>
      <c r="E174" s="236" t="s">
        <v>19</v>
      </c>
      <c r="F174" s="237" t="s">
        <v>298</v>
      </c>
      <c r="G174" s="234"/>
      <c r="H174" s="238">
        <v>15.560000000000001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173</v>
      </c>
      <c r="AU174" s="244" t="s">
        <v>106</v>
      </c>
      <c r="AV174" s="13" t="s">
        <v>106</v>
      </c>
      <c r="AW174" s="13" t="s">
        <v>33</v>
      </c>
      <c r="AX174" s="13" t="s">
        <v>80</v>
      </c>
      <c r="AY174" s="244" t="s">
        <v>163</v>
      </c>
    </row>
    <row r="175" s="2" customFormat="1" ht="33" customHeight="1">
      <c r="A175" s="40"/>
      <c r="B175" s="41"/>
      <c r="C175" s="220" t="s">
        <v>299</v>
      </c>
      <c r="D175" s="220" t="s">
        <v>166</v>
      </c>
      <c r="E175" s="221" t="s">
        <v>300</v>
      </c>
      <c r="F175" s="222" t="s">
        <v>301</v>
      </c>
      <c r="G175" s="223" t="s">
        <v>169</v>
      </c>
      <c r="H175" s="224">
        <v>14.19</v>
      </c>
      <c r="I175" s="225"/>
      <c r="J175" s="226">
        <f>ROUND(I175*H175,2)</f>
        <v>0</v>
      </c>
      <c r="K175" s="222" t="s">
        <v>170</v>
      </c>
      <c r="L175" s="46"/>
      <c r="M175" s="227" t="s">
        <v>19</v>
      </c>
      <c r="N175" s="228" t="s">
        <v>44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0.027</v>
      </c>
      <c r="T175" s="230">
        <f>S175*H175</f>
        <v>0.38312999999999997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171</v>
      </c>
      <c r="AT175" s="231" t="s">
        <v>166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106</v>
      </c>
      <c r="BK175" s="232">
        <f>ROUND(I175*H175,2)</f>
        <v>0</v>
      </c>
      <c r="BL175" s="19" t="s">
        <v>171</v>
      </c>
      <c r="BM175" s="231" t="s">
        <v>302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303</v>
      </c>
      <c r="G176" s="234"/>
      <c r="H176" s="238">
        <v>10.300000000000001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3" customFormat="1">
      <c r="A177" s="13"/>
      <c r="B177" s="233"/>
      <c r="C177" s="234"/>
      <c r="D177" s="235" t="s">
        <v>173</v>
      </c>
      <c r="E177" s="236" t="s">
        <v>19</v>
      </c>
      <c r="F177" s="237" t="s">
        <v>304</v>
      </c>
      <c r="G177" s="234"/>
      <c r="H177" s="238">
        <v>3.8900000000000001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173</v>
      </c>
      <c r="AU177" s="244" t="s">
        <v>106</v>
      </c>
      <c r="AV177" s="13" t="s">
        <v>106</v>
      </c>
      <c r="AW177" s="13" t="s">
        <v>33</v>
      </c>
      <c r="AX177" s="13" t="s">
        <v>72</v>
      </c>
      <c r="AY177" s="244" t="s">
        <v>163</v>
      </c>
    </row>
    <row r="178" s="14" customFormat="1">
      <c r="A178" s="14"/>
      <c r="B178" s="245"/>
      <c r="C178" s="246"/>
      <c r="D178" s="235" t="s">
        <v>173</v>
      </c>
      <c r="E178" s="247" t="s">
        <v>19</v>
      </c>
      <c r="F178" s="248" t="s">
        <v>175</v>
      </c>
      <c r="G178" s="246"/>
      <c r="H178" s="249">
        <v>14.19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173</v>
      </c>
      <c r="AU178" s="255" t="s">
        <v>106</v>
      </c>
      <c r="AV178" s="14" t="s">
        <v>171</v>
      </c>
      <c r="AW178" s="14" t="s">
        <v>33</v>
      </c>
      <c r="AX178" s="14" t="s">
        <v>80</v>
      </c>
      <c r="AY178" s="255" t="s">
        <v>163</v>
      </c>
    </row>
    <row r="179" s="2" customFormat="1" ht="33" customHeight="1">
      <c r="A179" s="40"/>
      <c r="B179" s="41"/>
      <c r="C179" s="220" t="s">
        <v>305</v>
      </c>
      <c r="D179" s="220" t="s">
        <v>166</v>
      </c>
      <c r="E179" s="221" t="s">
        <v>306</v>
      </c>
      <c r="F179" s="222" t="s">
        <v>307</v>
      </c>
      <c r="G179" s="223" t="s">
        <v>169</v>
      </c>
      <c r="H179" s="224">
        <v>3.7799999999999998</v>
      </c>
      <c r="I179" s="225"/>
      <c r="J179" s="226">
        <f>ROUND(I179*H179,2)</f>
        <v>0</v>
      </c>
      <c r="K179" s="222" t="s">
        <v>170</v>
      </c>
      <c r="L179" s="46"/>
      <c r="M179" s="227" t="s">
        <v>19</v>
      </c>
      <c r="N179" s="228" t="s">
        <v>44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0.048000000000000001</v>
      </c>
      <c r="T179" s="230">
        <f>S179*H179</f>
        <v>0.18143999999999999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171</v>
      </c>
      <c r="AT179" s="231" t="s">
        <v>166</v>
      </c>
      <c r="AU179" s="231" t="s">
        <v>106</v>
      </c>
      <c r="AY179" s="19" t="s">
        <v>163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106</v>
      </c>
      <c r="BK179" s="232">
        <f>ROUND(I179*H179,2)</f>
        <v>0</v>
      </c>
      <c r="BL179" s="19" t="s">
        <v>171</v>
      </c>
      <c r="BM179" s="231" t="s">
        <v>308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309</v>
      </c>
      <c r="G180" s="234"/>
      <c r="H180" s="238">
        <v>1.8899999999999999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310</v>
      </c>
      <c r="G181" s="234"/>
      <c r="H181" s="238">
        <v>1.8899999999999999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3.7799999999999998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33" customHeight="1">
      <c r="A183" s="40"/>
      <c r="B183" s="41"/>
      <c r="C183" s="220" t="s">
        <v>311</v>
      </c>
      <c r="D183" s="220" t="s">
        <v>166</v>
      </c>
      <c r="E183" s="221" t="s">
        <v>312</v>
      </c>
      <c r="F183" s="222" t="s">
        <v>313</v>
      </c>
      <c r="G183" s="223" t="s">
        <v>169</v>
      </c>
      <c r="H183" s="224">
        <v>265.23000000000002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0.034000000000000002</v>
      </c>
      <c r="T183" s="230">
        <f>S183*H183</f>
        <v>9.0178200000000004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314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315</v>
      </c>
      <c r="G184" s="234"/>
      <c r="H184" s="238">
        <v>125.16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3" customFormat="1">
      <c r="A185" s="13"/>
      <c r="B185" s="233"/>
      <c r="C185" s="234"/>
      <c r="D185" s="235" t="s">
        <v>173</v>
      </c>
      <c r="E185" s="236" t="s">
        <v>19</v>
      </c>
      <c r="F185" s="237" t="s">
        <v>316</v>
      </c>
      <c r="G185" s="234"/>
      <c r="H185" s="238">
        <v>123.77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173</v>
      </c>
      <c r="AU185" s="244" t="s">
        <v>106</v>
      </c>
      <c r="AV185" s="13" t="s">
        <v>106</v>
      </c>
      <c r="AW185" s="13" t="s">
        <v>33</v>
      </c>
      <c r="AX185" s="13" t="s">
        <v>72</v>
      </c>
      <c r="AY185" s="244" t="s">
        <v>163</v>
      </c>
    </row>
    <row r="186" s="13" customFormat="1">
      <c r="A186" s="13"/>
      <c r="B186" s="233"/>
      <c r="C186" s="234"/>
      <c r="D186" s="235" t="s">
        <v>173</v>
      </c>
      <c r="E186" s="236" t="s">
        <v>19</v>
      </c>
      <c r="F186" s="237" t="s">
        <v>317</v>
      </c>
      <c r="G186" s="234"/>
      <c r="H186" s="238">
        <v>16.300000000000001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173</v>
      </c>
      <c r="AU186" s="244" t="s">
        <v>106</v>
      </c>
      <c r="AV186" s="13" t="s">
        <v>106</v>
      </c>
      <c r="AW186" s="13" t="s">
        <v>33</v>
      </c>
      <c r="AX186" s="13" t="s">
        <v>72</v>
      </c>
      <c r="AY186" s="244" t="s">
        <v>163</v>
      </c>
    </row>
    <row r="187" s="14" customFormat="1">
      <c r="A187" s="14"/>
      <c r="B187" s="245"/>
      <c r="C187" s="246"/>
      <c r="D187" s="235" t="s">
        <v>173</v>
      </c>
      <c r="E187" s="247" t="s">
        <v>19</v>
      </c>
      <c r="F187" s="248" t="s">
        <v>175</v>
      </c>
      <c r="G187" s="246"/>
      <c r="H187" s="249">
        <v>265.23000000000002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173</v>
      </c>
      <c r="AU187" s="255" t="s">
        <v>106</v>
      </c>
      <c r="AV187" s="14" t="s">
        <v>171</v>
      </c>
      <c r="AW187" s="14" t="s">
        <v>33</v>
      </c>
      <c r="AX187" s="14" t="s">
        <v>80</v>
      </c>
      <c r="AY187" s="255" t="s">
        <v>163</v>
      </c>
    </row>
    <row r="188" s="2" customFormat="1" ht="33" customHeight="1">
      <c r="A188" s="40"/>
      <c r="B188" s="41"/>
      <c r="C188" s="220" t="s">
        <v>318</v>
      </c>
      <c r="D188" s="220" t="s">
        <v>166</v>
      </c>
      <c r="E188" s="221" t="s">
        <v>319</v>
      </c>
      <c r="F188" s="222" t="s">
        <v>320</v>
      </c>
      <c r="G188" s="223" t="s">
        <v>169</v>
      </c>
      <c r="H188" s="224">
        <v>185.56999999999999</v>
      </c>
      <c r="I188" s="225"/>
      <c r="J188" s="226">
        <f>ROUND(I188*H188,2)</f>
        <v>0</v>
      </c>
      <c r="K188" s="222" t="s">
        <v>170</v>
      </c>
      <c r="L188" s="46"/>
      <c r="M188" s="227" t="s">
        <v>19</v>
      </c>
      <c r="N188" s="228" t="s">
        <v>44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0.075999999999999998</v>
      </c>
      <c r="T188" s="230">
        <f>S188*H188</f>
        <v>14.103319999999998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171</v>
      </c>
      <c r="AT188" s="231" t="s">
        <v>166</v>
      </c>
      <c r="AU188" s="231" t="s">
        <v>106</v>
      </c>
      <c r="AY188" s="19" t="s">
        <v>163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106</v>
      </c>
      <c r="BK188" s="232">
        <f>ROUND(I188*H188,2)</f>
        <v>0</v>
      </c>
      <c r="BL188" s="19" t="s">
        <v>171</v>
      </c>
      <c r="BM188" s="231" t="s">
        <v>321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322</v>
      </c>
      <c r="G189" s="234"/>
      <c r="H189" s="238">
        <v>56.810000000000002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3" customFormat="1">
      <c r="A190" s="13"/>
      <c r="B190" s="233"/>
      <c r="C190" s="234"/>
      <c r="D190" s="235" t="s">
        <v>173</v>
      </c>
      <c r="E190" s="236" t="s">
        <v>19</v>
      </c>
      <c r="F190" s="237" t="s">
        <v>323</v>
      </c>
      <c r="G190" s="234"/>
      <c r="H190" s="238">
        <v>32.399999999999999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173</v>
      </c>
      <c r="AU190" s="244" t="s">
        <v>106</v>
      </c>
      <c r="AV190" s="13" t="s">
        <v>106</v>
      </c>
      <c r="AW190" s="13" t="s">
        <v>33</v>
      </c>
      <c r="AX190" s="13" t="s">
        <v>72</v>
      </c>
      <c r="AY190" s="244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324</v>
      </c>
      <c r="G191" s="234"/>
      <c r="H191" s="238">
        <v>55.5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325</v>
      </c>
      <c r="G192" s="234"/>
      <c r="H192" s="238">
        <v>40.859999999999999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185.56999999999999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33" customHeight="1">
      <c r="A194" s="40"/>
      <c r="B194" s="41"/>
      <c r="C194" s="220" t="s">
        <v>326</v>
      </c>
      <c r="D194" s="220" t="s">
        <v>166</v>
      </c>
      <c r="E194" s="221" t="s">
        <v>327</v>
      </c>
      <c r="F194" s="222" t="s">
        <v>328</v>
      </c>
      <c r="G194" s="223" t="s">
        <v>169</v>
      </c>
      <c r="H194" s="224">
        <v>16.948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0.034000000000000002</v>
      </c>
      <c r="T194" s="230">
        <f>S194*H194</f>
        <v>0.57623200000000008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329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330</v>
      </c>
      <c r="G195" s="234"/>
      <c r="H195" s="238">
        <v>4.4980000000000002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331</v>
      </c>
      <c r="G196" s="234"/>
      <c r="H196" s="238">
        <v>12.449999999999999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4" customFormat="1">
      <c r="A197" s="14"/>
      <c r="B197" s="245"/>
      <c r="C197" s="246"/>
      <c r="D197" s="235" t="s">
        <v>173</v>
      </c>
      <c r="E197" s="247" t="s">
        <v>19</v>
      </c>
      <c r="F197" s="248" t="s">
        <v>175</v>
      </c>
      <c r="G197" s="246"/>
      <c r="H197" s="249">
        <v>16.948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173</v>
      </c>
      <c r="AU197" s="255" t="s">
        <v>106</v>
      </c>
      <c r="AV197" s="14" t="s">
        <v>171</v>
      </c>
      <c r="AW197" s="14" t="s">
        <v>33</v>
      </c>
      <c r="AX197" s="14" t="s">
        <v>80</v>
      </c>
      <c r="AY197" s="255" t="s">
        <v>163</v>
      </c>
    </row>
    <row r="198" s="2" customFormat="1" ht="33" customHeight="1">
      <c r="A198" s="40"/>
      <c r="B198" s="41"/>
      <c r="C198" s="220" t="s">
        <v>332</v>
      </c>
      <c r="D198" s="220" t="s">
        <v>166</v>
      </c>
      <c r="E198" s="221" t="s">
        <v>333</v>
      </c>
      <c r="F198" s="222" t="s">
        <v>334</v>
      </c>
      <c r="G198" s="223" t="s">
        <v>169</v>
      </c>
      <c r="H198" s="224">
        <v>85.079999999999998</v>
      </c>
      <c r="I198" s="225"/>
      <c r="J198" s="226">
        <f>ROUND(I198*H198,2)</f>
        <v>0</v>
      </c>
      <c r="K198" s="222" t="s">
        <v>170</v>
      </c>
      <c r="L198" s="46"/>
      <c r="M198" s="227" t="s">
        <v>19</v>
      </c>
      <c r="N198" s="228" t="s">
        <v>44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0.063</v>
      </c>
      <c r="T198" s="230">
        <f>S198*H198</f>
        <v>5.3600399999999997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171</v>
      </c>
      <c r="AT198" s="231" t="s">
        <v>166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106</v>
      </c>
      <c r="BK198" s="232">
        <f>ROUND(I198*H198,2)</f>
        <v>0</v>
      </c>
      <c r="BL198" s="19" t="s">
        <v>171</v>
      </c>
      <c r="BM198" s="231" t="s">
        <v>335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336</v>
      </c>
      <c r="G199" s="234"/>
      <c r="H199" s="238">
        <v>18.399999999999999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3" customFormat="1">
      <c r="A200" s="13"/>
      <c r="B200" s="233"/>
      <c r="C200" s="234"/>
      <c r="D200" s="235" t="s">
        <v>173</v>
      </c>
      <c r="E200" s="236" t="s">
        <v>19</v>
      </c>
      <c r="F200" s="237" t="s">
        <v>337</v>
      </c>
      <c r="G200" s="234"/>
      <c r="H200" s="238">
        <v>36.299999999999997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173</v>
      </c>
      <c r="AU200" s="244" t="s">
        <v>106</v>
      </c>
      <c r="AV200" s="13" t="s">
        <v>106</v>
      </c>
      <c r="AW200" s="13" t="s">
        <v>33</v>
      </c>
      <c r="AX200" s="13" t="s">
        <v>72</v>
      </c>
      <c r="AY200" s="244" t="s">
        <v>163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338</v>
      </c>
      <c r="G201" s="234"/>
      <c r="H201" s="238">
        <v>28.210000000000001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72</v>
      </c>
      <c r="AY201" s="244" t="s">
        <v>163</v>
      </c>
    </row>
    <row r="202" s="13" customFormat="1">
      <c r="A202" s="13"/>
      <c r="B202" s="233"/>
      <c r="C202" s="234"/>
      <c r="D202" s="235" t="s">
        <v>173</v>
      </c>
      <c r="E202" s="236" t="s">
        <v>19</v>
      </c>
      <c r="F202" s="237" t="s">
        <v>339</v>
      </c>
      <c r="G202" s="234"/>
      <c r="H202" s="238">
        <v>2.1699999999999999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173</v>
      </c>
      <c r="AU202" s="244" t="s">
        <v>106</v>
      </c>
      <c r="AV202" s="13" t="s">
        <v>106</v>
      </c>
      <c r="AW202" s="13" t="s">
        <v>33</v>
      </c>
      <c r="AX202" s="13" t="s">
        <v>72</v>
      </c>
      <c r="AY202" s="244" t="s">
        <v>163</v>
      </c>
    </row>
    <row r="203" s="14" customFormat="1">
      <c r="A203" s="14"/>
      <c r="B203" s="245"/>
      <c r="C203" s="246"/>
      <c r="D203" s="235" t="s">
        <v>173</v>
      </c>
      <c r="E203" s="247" t="s">
        <v>19</v>
      </c>
      <c r="F203" s="248" t="s">
        <v>175</v>
      </c>
      <c r="G203" s="246"/>
      <c r="H203" s="249">
        <v>85.079999999999998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173</v>
      </c>
      <c r="AU203" s="255" t="s">
        <v>106</v>
      </c>
      <c r="AV203" s="14" t="s">
        <v>171</v>
      </c>
      <c r="AW203" s="14" t="s">
        <v>33</v>
      </c>
      <c r="AX203" s="14" t="s">
        <v>80</v>
      </c>
      <c r="AY203" s="255" t="s">
        <v>163</v>
      </c>
    </row>
    <row r="204" s="2" customFormat="1" ht="33" customHeight="1">
      <c r="A204" s="40"/>
      <c r="B204" s="41"/>
      <c r="C204" s="220" t="s">
        <v>340</v>
      </c>
      <c r="D204" s="220" t="s">
        <v>166</v>
      </c>
      <c r="E204" s="221" t="s">
        <v>341</v>
      </c>
      <c r="F204" s="222" t="s">
        <v>342</v>
      </c>
      <c r="G204" s="223" t="s">
        <v>169</v>
      </c>
      <c r="H204" s="224">
        <v>53.859999999999999</v>
      </c>
      <c r="I204" s="225"/>
      <c r="J204" s="226">
        <f>ROUND(I204*H204,2)</f>
        <v>0</v>
      </c>
      <c r="K204" s="222" t="s">
        <v>170</v>
      </c>
      <c r="L204" s="46"/>
      <c r="M204" s="227" t="s">
        <v>19</v>
      </c>
      <c r="N204" s="228" t="s">
        <v>44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0.025000000000000001</v>
      </c>
      <c r="T204" s="230">
        <f>S204*H204</f>
        <v>1.3465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171</v>
      </c>
      <c r="AT204" s="231" t="s">
        <v>166</v>
      </c>
      <c r="AU204" s="231" t="s">
        <v>106</v>
      </c>
      <c r="AY204" s="19" t="s">
        <v>163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106</v>
      </c>
      <c r="BK204" s="232">
        <f>ROUND(I204*H204,2)</f>
        <v>0</v>
      </c>
      <c r="BL204" s="19" t="s">
        <v>171</v>
      </c>
      <c r="BM204" s="231" t="s">
        <v>343</v>
      </c>
    </row>
    <row r="205" s="13" customFormat="1">
      <c r="A205" s="13"/>
      <c r="B205" s="233"/>
      <c r="C205" s="234"/>
      <c r="D205" s="235" t="s">
        <v>173</v>
      </c>
      <c r="E205" s="236" t="s">
        <v>19</v>
      </c>
      <c r="F205" s="237" t="s">
        <v>344</v>
      </c>
      <c r="G205" s="234"/>
      <c r="H205" s="238">
        <v>15.949999999999999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173</v>
      </c>
      <c r="AU205" s="244" t="s">
        <v>106</v>
      </c>
      <c r="AV205" s="13" t="s">
        <v>106</v>
      </c>
      <c r="AW205" s="13" t="s">
        <v>33</v>
      </c>
      <c r="AX205" s="13" t="s">
        <v>72</v>
      </c>
      <c r="AY205" s="244" t="s">
        <v>163</v>
      </c>
    </row>
    <row r="206" s="13" customFormat="1">
      <c r="A206" s="13"/>
      <c r="B206" s="233"/>
      <c r="C206" s="234"/>
      <c r="D206" s="235" t="s">
        <v>173</v>
      </c>
      <c r="E206" s="236" t="s">
        <v>19</v>
      </c>
      <c r="F206" s="237" t="s">
        <v>345</v>
      </c>
      <c r="G206" s="234"/>
      <c r="H206" s="238">
        <v>28.170000000000002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173</v>
      </c>
      <c r="AU206" s="244" t="s">
        <v>106</v>
      </c>
      <c r="AV206" s="13" t="s">
        <v>106</v>
      </c>
      <c r="AW206" s="13" t="s">
        <v>33</v>
      </c>
      <c r="AX206" s="13" t="s">
        <v>72</v>
      </c>
      <c r="AY206" s="244" t="s">
        <v>163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346</v>
      </c>
      <c r="G207" s="234"/>
      <c r="H207" s="238">
        <v>9.7400000000000002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53.859999999999999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21.75" customHeight="1">
      <c r="A209" s="40"/>
      <c r="B209" s="41"/>
      <c r="C209" s="220" t="s">
        <v>347</v>
      </c>
      <c r="D209" s="220" t="s">
        <v>166</v>
      </c>
      <c r="E209" s="221" t="s">
        <v>348</v>
      </c>
      <c r="F209" s="222" t="s">
        <v>349</v>
      </c>
      <c r="G209" s="223" t="s">
        <v>169</v>
      </c>
      <c r="H209" s="224">
        <v>3.7810000000000001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0.050999999999999997</v>
      </c>
      <c r="T209" s="230">
        <f>S209*H209</f>
        <v>0.192831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350</v>
      </c>
    </row>
    <row r="210" s="13" customFormat="1">
      <c r="A210" s="13"/>
      <c r="B210" s="233"/>
      <c r="C210" s="234"/>
      <c r="D210" s="235" t="s">
        <v>173</v>
      </c>
      <c r="E210" s="236" t="s">
        <v>19</v>
      </c>
      <c r="F210" s="237" t="s">
        <v>351</v>
      </c>
      <c r="G210" s="234"/>
      <c r="H210" s="238">
        <v>3.7810000000000001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173</v>
      </c>
      <c r="AU210" s="244" t="s">
        <v>106</v>
      </c>
      <c r="AV210" s="13" t="s">
        <v>106</v>
      </c>
      <c r="AW210" s="13" t="s">
        <v>33</v>
      </c>
      <c r="AX210" s="13" t="s">
        <v>72</v>
      </c>
      <c r="AY210" s="244" t="s">
        <v>163</v>
      </c>
    </row>
    <row r="211" s="14" customFormat="1">
      <c r="A211" s="14"/>
      <c r="B211" s="245"/>
      <c r="C211" s="246"/>
      <c r="D211" s="235" t="s">
        <v>173</v>
      </c>
      <c r="E211" s="247" t="s">
        <v>19</v>
      </c>
      <c r="F211" s="248" t="s">
        <v>175</v>
      </c>
      <c r="G211" s="246"/>
      <c r="H211" s="249">
        <v>3.7810000000000001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173</v>
      </c>
      <c r="AU211" s="255" t="s">
        <v>106</v>
      </c>
      <c r="AV211" s="14" t="s">
        <v>171</v>
      </c>
      <c r="AW211" s="14" t="s">
        <v>33</v>
      </c>
      <c r="AX211" s="14" t="s">
        <v>80</v>
      </c>
      <c r="AY211" s="255" t="s">
        <v>163</v>
      </c>
    </row>
    <row r="212" s="2" customFormat="1" ht="33" customHeight="1">
      <c r="A212" s="40"/>
      <c r="B212" s="41"/>
      <c r="C212" s="220" t="s">
        <v>352</v>
      </c>
      <c r="D212" s="220" t="s">
        <v>166</v>
      </c>
      <c r="E212" s="221" t="s">
        <v>353</v>
      </c>
      <c r="F212" s="222" t="s">
        <v>354</v>
      </c>
      <c r="G212" s="223" t="s">
        <v>355</v>
      </c>
      <c r="H212" s="224">
        <v>100</v>
      </c>
      <c r="I212" s="225"/>
      <c r="J212" s="226">
        <f>ROUND(I212*H212,2)</f>
        <v>0</v>
      </c>
      <c r="K212" s="222" t="s">
        <v>170</v>
      </c>
      <c r="L212" s="46"/>
      <c r="M212" s="227" t="s">
        <v>19</v>
      </c>
      <c r="N212" s="228" t="s">
        <v>44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0.001</v>
      </c>
      <c r="T212" s="230">
        <f>S212*H212</f>
        <v>0.10000000000000001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171</v>
      </c>
      <c r="AT212" s="231" t="s">
        <v>166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106</v>
      </c>
      <c r="BK212" s="232">
        <f>ROUND(I212*H212,2)</f>
        <v>0</v>
      </c>
      <c r="BL212" s="19" t="s">
        <v>171</v>
      </c>
      <c r="BM212" s="231" t="s">
        <v>356</v>
      </c>
    </row>
    <row r="213" s="2" customFormat="1" ht="21.75" customHeight="1">
      <c r="A213" s="40"/>
      <c r="B213" s="41"/>
      <c r="C213" s="220" t="s">
        <v>357</v>
      </c>
      <c r="D213" s="220" t="s">
        <v>166</v>
      </c>
      <c r="E213" s="221" t="s">
        <v>358</v>
      </c>
      <c r="F213" s="222" t="s">
        <v>359</v>
      </c>
      <c r="G213" s="223" t="s">
        <v>169</v>
      </c>
      <c r="H213" s="224">
        <v>1645.1099999999999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0.02</v>
      </c>
      <c r="T213" s="230">
        <f>S213*H213</f>
        <v>32.902200000000001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360</v>
      </c>
    </row>
    <row r="214" s="13" customFormat="1">
      <c r="A214" s="13"/>
      <c r="B214" s="233"/>
      <c r="C214" s="234"/>
      <c r="D214" s="235" t="s">
        <v>173</v>
      </c>
      <c r="E214" s="236" t="s">
        <v>19</v>
      </c>
      <c r="F214" s="237" t="s">
        <v>361</v>
      </c>
      <c r="G214" s="234"/>
      <c r="H214" s="238">
        <v>532.03999999999996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173</v>
      </c>
      <c r="AU214" s="244" t="s">
        <v>106</v>
      </c>
      <c r="AV214" s="13" t="s">
        <v>106</v>
      </c>
      <c r="AW214" s="13" t="s">
        <v>33</v>
      </c>
      <c r="AX214" s="13" t="s">
        <v>72</v>
      </c>
      <c r="AY214" s="244" t="s">
        <v>163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362</v>
      </c>
      <c r="G215" s="234"/>
      <c r="H215" s="238">
        <v>558.96000000000004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72</v>
      </c>
      <c r="AY215" s="244" t="s">
        <v>163</v>
      </c>
    </row>
    <row r="216" s="13" customFormat="1">
      <c r="A216" s="13"/>
      <c r="B216" s="233"/>
      <c r="C216" s="234"/>
      <c r="D216" s="235" t="s">
        <v>173</v>
      </c>
      <c r="E216" s="236" t="s">
        <v>19</v>
      </c>
      <c r="F216" s="237" t="s">
        <v>363</v>
      </c>
      <c r="G216" s="234"/>
      <c r="H216" s="238">
        <v>554.11000000000001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173</v>
      </c>
      <c r="AU216" s="244" t="s">
        <v>106</v>
      </c>
      <c r="AV216" s="13" t="s">
        <v>106</v>
      </c>
      <c r="AW216" s="13" t="s">
        <v>33</v>
      </c>
      <c r="AX216" s="13" t="s">
        <v>72</v>
      </c>
      <c r="AY216" s="244" t="s">
        <v>163</v>
      </c>
    </row>
    <row r="217" s="14" customFormat="1">
      <c r="A217" s="14"/>
      <c r="B217" s="245"/>
      <c r="C217" s="246"/>
      <c r="D217" s="235" t="s">
        <v>173</v>
      </c>
      <c r="E217" s="247" t="s">
        <v>19</v>
      </c>
      <c r="F217" s="248" t="s">
        <v>175</v>
      </c>
      <c r="G217" s="246"/>
      <c r="H217" s="249">
        <v>1645.1100000000001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173</v>
      </c>
      <c r="AU217" s="255" t="s">
        <v>106</v>
      </c>
      <c r="AV217" s="14" t="s">
        <v>171</v>
      </c>
      <c r="AW217" s="14" t="s">
        <v>33</v>
      </c>
      <c r="AX217" s="14" t="s">
        <v>80</v>
      </c>
      <c r="AY217" s="255" t="s">
        <v>163</v>
      </c>
    </row>
    <row r="218" s="2" customFormat="1" ht="21.75" customHeight="1">
      <c r="A218" s="40"/>
      <c r="B218" s="41"/>
      <c r="C218" s="220" t="s">
        <v>364</v>
      </c>
      <c r="D218" s="220" t="s">
        <v>166</v>
      </c>
      <c r="E218" s="221" t="s">
        <v>365</v>
      </c>
      <c r="F218" s="222" t="s">
        <v>366</v>
      </c>
      <c r="G218" s="223" t="s">
        <v>169</v>
      </c>
      <c r="H218" s="224">
        <v>690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44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0.050000000000000003</v>
      </c>
      <c r="T218" s="230">
        <f>S218*H218</f>
        <v>34.5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106</v>
      </c>
      <c r="BK218" s="232">
        <f>ROUND(I218*H218,2)</f>
        <v>0</v>
      </c>
      <c r="BL218" s="19" t="s">
        <v>171</v>
      </c>
      <c r="BM218" s="231" t="s">
        <v>367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368</v>
      </c>
      <c r="G219" s="234"/>
      <c r="H219" s="238">
        <v>320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72</v>
      </c>
      <c r="AY219" s="244" t="s">
        <v>163</v>
      </c>
    </row>
    <row r="220" s="13" customFormat="1">
      <c r="A220" s="13"/>
      <c r="B220" s="233"/>
      <c r="C220" s="234"/>
      <c r="D220" s="235" t="s">
        <v>173</v>
      </c>
      <c r="E220" s="236" t="s">
        <v>19</v>
      </c>
      <c r="F220" s="237" t="s">
        <v>369</v>
      </c>
      <c r="G220" s="234"/>
      <c r="H220" s="238">
        <v>370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173</v>
      </c>
      <c r="AU220" s="244" t="s">
        <v>106</v>
      </c>
      <c r="AV220" s="13" t="s">
        <v>106</v>
      </c>
      <c r="AW220" s="13" t="s">
        <v>33</v>
      </c>
      <c r="AX220" s="13" t="s">
        <v>72</v>
      </c>
      <c r="AY220" s="244" t="s">
        <v>163</v>
      </c>
    </row>
    <row r="221" s="14" customFormat="1">
      <c r="A221" s="14"/>
      <c r="B221" s="245"/>
      <c r="C221" s="246"/>
      <c r="D221" s="235" t="s">
        <v>173</v>
      </c>
      <c r="E221" s="247" t="s">
        <v>19</v>
      </c>
      <c r="F221" s="248" t="s">
        <v>175</v>
      </c>
      <c r="G221" s="246"/>
      <c r="H221" s="249">
        <v>690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173</v>
      </c>
      <c r="AU221" s="255" t="s">
        <v>106</v>
      </c>
      <c r="AV221" s="14" t="s">
        <v>171</v>
      </c>
      <c r="AW221" s="14" t="s">
        <v>33</v>
      </c>
      <c r="AX221" s="14" t="s">
        <v>80</v>
      </c>
      <c r="AY221" s="255" t="s">
        <v>163</v>
      </c>
    </row>
    <row r="222" s="2" customFormat="1" ht="33" customHeight="1">
      <c r="A222" s="40"/>
      <c r="B222" s="41"/>
      <c r="C222" s="220" t="s">
        <v>370</v>
      </c>
      <c r="D222" s="220" t="s">
        <v>166</v>
      </c>
      <c r="E222" s="221" t="s">
        <v>371</v>
      </c>
      <c r="F222" s="222" t="s">
        <v>372</v>
      </c>
      <c r="G222" s="223" t="s">
        <v>169</v>
      </c>
      <c r="H222" s="224">
        <v>6050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0.045999999999999999</v>
      </c>
      <c r="T222" s="230">
        <f>S222*H222</f>
        <v>278.30000000000001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373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374</v>
      </c>
      <c r="G223" s="234"/>
      <c r="H223" s="238">
        <v>1500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3" customFormat="1">
      <c r="A224" s="13"/>
      <c r="B224" s="233"/>
      <c r="C224" s="234"/>
      <c r="D224" s="235" t="s">
        <v>173</v>
      </c>
      <c r="E224" s="236" t="s">
        <v>19</v>
      </c>
      <c r="F224" s="237" t="s">
        <v>375</v>
      </c>
      <c r="G224" s="234"/>
      <c r="H224" s="238">
        <v>1650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173</v>
      </c>
      <c r="AU224" s="244" t="s">
        <v>106</v>
      </c>
      <c r="AV224" s="13" t="s">
        <v>106</v>
      </c>
      <c r="AW224" s="13" t="s">
        <v>33</v>
      </c>
      <c r="AX224" s="13" t="s">
        <v>72</v>
      </c>
      <c r="AY224" s="244" t="s">
        <v>163</v>
      </c>
    </row>
    <row r="225" s="13" customFormat="1">
      <c r="A225" s="13"/>
      <c r="B225" s="233"/>
      <c r="C225" s="234"/>
      <c r="D225" s="235" t="s">
        <v>173</v>
      </c>
      <c r="E225" s="236" t="s">
        <v>19</v>
      </c>
      <c r="F225" s="237" t="s">
        <v>376</v>
      </c>
      <c r="G225" s="234"/>
      <c r="H225" s="238">
        <v>1600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173</v>
      </c>
      <c r="AU225" s="244" t="s">
        <v>106</v>
      </c>
      <c r="AV225" s="13" t="s">
        <v>106</v>
      </c>
      <c r="AW225" s="13" t="s">
        <v>33</v>
      </c>
      <c r="AX225" s="13" t="s">
        <v>72</v>
      </c>
      <c r="AY225" s="244" t="s">
        <v>163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377</v>
      </c>
      <c r="G226" s="234"/>
      <c r="H226" s="238">
        <v>1300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4" customFormat="1">
      <c r="A227" s="14"/>
      <c r="B227" s="245"/>
      <c r="C227" s="246"/>
      <c r="D227" s="235" t="s">
        <v>173</v>
      </c>
      <c r="E227" s="247" t="s">
        <v>19</v>
      </c>
      <c r="F227" s="248" t="s">
        <v>175</v>
      </c>
      <c r="G227" s="246"/>
      <c r="H227" s="249">
        <v>6050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173</v>
      </c>
      <c r="AU227" s="255" t="s">
        <v>106</v>
      </c>
      <c r="AV227" s="14" t="s">
        <v>171</v>
      </c>
      <c r="AW227" s="14" t="s">
        <v>33</v>
      </c>
      <c r="AX227" s="14" t="s">
        <v>80</v>
      </c>
      <c r="AY227" s="255" t="s">
        <v>163</v>
      </c>
    </row>
    <row r="228" s="2" customFormat="1" ht="33" customHeight="1">
      <c r="A228" s="40"/>
      <c r="B228" s="41"/>
      <c r="C228" s="220" t="s">
        <v>378</v>
      </c>
      <c r="D228" s="220" t="s">
        <v>166</v>
      </c>
      <c r="E228" s="221" t="s">
        <v>379</v>
      </c>
      <c r="F228" s="222" t="s">
        <v>380</v>
      </c>
      <c r="G228" s="223" t="s">
        <v>169</v>
      </c>
      <c r="H228" s="224">
        <v>12</v>
      </c>
      <c r="I228" s="225"/>
      <c r="J228" s="226">
        <f>ROUND(I228*H228,2)</f>
        <v>0</v>
      </c>
      <c r="K228" s="222" t="s">
        <v>170</v>
      </c>
      <c r="L228" s="46"/>
      <c r="M228" s="227" t="s">
        <v>19</v>
      </c>
      <c r="N228" s="228" t="s">
        <v>44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0.088999999999999996</v>
      </c>
      <c r="T228" s="230">
        <f>S228*H228</f>
        <v>1.0680000000000001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106</v>
      </c>
      <c r="BK228" s="232">
        <f>ROUND(I228*H228,2)</f>
        <v>0</v>
      </c>
      <c r="BL228" s="19" t="s">
        <v>171</v>
      </c>
      <c r="BM228" s="231" t="s">
        <v>381</v>
      </c>
    </row>
    <row r="229" s="13" customFormat="1">
      <c r="A229" s="13"/>
      <c r="B229" s="233"/>
      <c r="C229" s="234"/>
      <c r="D229" s="235" t="s">
        <v>173</v>
      </c>
      <c r="E229" s="236" t="s">
        <v>19</v>
      </c>
      <c r="F229" s="237" t="s">
        <v>382</v>
      </c>
      <c r="G229" s="234"/>
      <c r="H229" s="238">
        <v>12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173</v>
      </c>
      <c r="AU229" s="244" t="s">
        <v>106</v>
      </c>
      <c r="AV229" s="13" t="s">
        <v>106</v>
      </c>
      <c r="AW229" s="13" t="s">
        <v>33</v>
      </c>
      <c r="AX229" s="13" t="s">
        <v>80</v>
      </c>
      <c r="AY229" s="244" t="s">
        <v>163</v>
      </c>
    </row>
    <row r="230" s="2" customFormat="1" ht="33" customHeight="1">
      <c r="A230" s="40"/>
      <c r="B230" s="41"/>
      <c r="C230" s="220" t="s">
        <v>383</v>
      </c>
      <c r="D230" s="220" t="s">
        <v>166</v>
      </c>
      <c r="E230" s="221" t="s">
        <v>384</v>
      </c>
      <c r="F230" s="222" t="s">
        <v>385</v>
      </c>
      <c r="G230" s="223" t="s">
        <v>169</v>
      </c>
      <c r="H230" s="224">
        <v>2226.71</v>
      </c>
      <c r="I230" s="225"/>
      <c r="J230" s="226">
        <f>ROUND(I230*H230,2)</f>
        <v>0</v>
      </c>
      <c r="K230" s="222" t="s">
        <v>170</v>
      </c>
      <c r="L230" s="46"/>
      <c r="M230" s="227" t="s">
        <v>19</v>
      </c>
      <c r="N230" s="228" t="s">
        <v>44</v>
      </c>
      <c r="O230" s="86"/>
      <c r="P230" s="229">
        <f>O230*H230</f>
        <v>0</v>
      </c>
      <c r="Q230" s="229">
        <v>4.0000000000000003E-05</v>
      </c>
      <c r="R230" s="229">
        <f>Q230*H230</f>
        <v>0.089068400000000006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171</v>
      </c>
      <c r="AT230" s="231" t="s">
        <v>166</v>
      </c>
      <c r="AU230" s="231" t="s">
        <v>106</v>
      </c>
      <c r="AY230" s="19" t="s">
        <v>163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106</v>
      </c>
      <c r="BK230" s="232">
        <f>ROUND(I230*H230,2)</f>
        <v>0</v>
      </c>
      <c r="BL230" s="19" t="s">
        <v>171</v>
      </c>
      <c r="BM230" s="231" t="s">
        <v>386</v>
      </c>
    </row>
    <row r="231" s="13" customFormat="1">
      <c r="A231" s="13"/>
      <c r="B231" s="233"/>
      <c r="C231" s="234"/>
      <c r="D231" s="235" t="s">
        <v>173</v>
      </c>
      <c r="E231" s="236" t="s">
        <v>19</v>
      </c>
      <c r="F231" s="237" t="s">
        <v>387</v>
      </c>
      <c r="G231" s="234"/>
      <c r="H231" s="238">
        <v>554.25999999999999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173</v>
      </c>
      <c r="AU231" s="244" t="s">
        <v>106</v>
      </c>
      <c r="AV231" s="13" t="s">
        <v>106</v>
      </c>
      <c r="AW231" s="13" t="s">
        <v>33</v>
      </c>
      <c r="AX231" s="13" t="s">
        <v>72</v>
      </c>
      <c r="AY231" s="244" t="s">
        <v>163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388</v>
      </c>
      <c r="G232" s="234"/>
      <c r="H232" s="238">
        <v>558.96000000000004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3" customFormat="1">
      <c r="A233" s="13"/>
      <c r="B233" s="233"/>
      <c r="C233" s="234"/>
      <c r="D233" s="235" t="s">
        <v>173</v>
      </c>
      <c r="E233" s="236" t="s">
        <v>19</v>
      </c>
      <c r="F233" s="237" t="s">
        <v>389</v>
      </c>
      <c r="G233" s="234"/>
      <c r="H233" s="238">
        <v>557.01999999999998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173</v>
      </c>
      <c r="AU233" s="244" t="s">
        <v>106</v>
      </c>
      <c r="AV233" s="13" t="s">
        <v>106</v>
      </c>
      <c r="AW233" s="13" t="s">
        <v>33</v>
      </c>
      <c r="AX233" s="13" t="s">
        <v>72</v>
      </c>
      <c r="AY233" s="244" t="s">
        <v>163</v>
      </c>
    </row>
    <row r="234" s="13" customFormat="1">
      <c r="A234" s="13"/>
      <c r="B234" s="233"/>
      <c r="C234" s="234"/>
      <c r="D234" s="235" t="s">
        <v>173</v>
      </c>
      <c r="E234" s="236" t="s">
        <v>19</v>
      </c>
      <c r="F234" s="237" t="s">
        <v>390</v>
      </c>
      <c r="G234" s="234"/>
      <c r="H234" s="238">
        <v>556.47000000000003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173</v>
      </c>
      <c r="AU234" s="244" t="s">
        <v>106</v>
      </c>
      <c r="AV234" s="13" t="s">
        <v>106</v>
      </c>
      <c r="AW234" s="13" t="s">
        <v>33</v>
      </c>
      <c r="AX234" s="13" t="s">
        <v>72</v>
      </c>
      <c r="AY234" s="244" t="s">
        <v>163</v>
      </c>
    </row>
    <row r="235" s="14" customFormat="1">
      <c r="A235" s="14"/>
      <c r="B235" s="245"/>
      <c r="C235" s="246"/>
      <c r="D235" s="235" t="s">
        <v>173</v>
      </c>
      <c r="E235" s="247" t="s">
        <v>19</v>
      </c>
      <c r="F235" s="248" t="s">
        <v>175</v>
      </c>
      <c r="G235" s="246"/>
      <c r="H235" s="249">
        <v>2226.71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173</v>
      </c>
      <c r="AU235" s="255" t="s">
        <v>106</v>
      </c>
      <c r="AV235" s="14" t="s">
        <v>171</v>
      </c>
      <c r="AW235" s="14" t="s">
        <v>33</v>
      </c>
      <c r="AX235" s="14" t="s">
        <v>80</v>
      </c>
      <c r="AY235" s="255" t="s">
        <v>163</v>
      </c>
    </row>
    <row r="236" s="2" customFormat="1" ht="16.5" customHeight="1">
      <c r="A236" s="40"/>
      <c r="B236" s="41"/>
      <c r="C236" s="220" t="s">
        <v>391</v>
      </c>
      <c r="D236" s="220" t="s">
        <v>166</v>
      </c>
      <c r="E236" s="221" t="s">
        <v>392</v>
      </c>
      <c r="F236" s="222" t="s">
        <v>393</v>
      </c>
      <c r="G236" s="223" t="s">
        <v>394</v>
      </c>
      <c r="H236" s="224">
        <v>1</v>
      </c>
      <c r="I236" s="225"/>
      <c r="J236" s="226">
        <f>ROUND(I236*H236,2)</f>
        <v>0</v>
      </c>
      <c r="K236" s="222" t="s">
        <v>19</v>
      </c>
      <c r="L236" s="46"/>
      <c r="M236" s="227" t="s">
        <v>19</v>
      </c>
      <c r="N236" s="228" t="s">
        <v>44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0.69999999999999996</v>
      </c>
      <c r="T236" s="230">
        <f>S236*H236</f>
        <v>0.69999999999999996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395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106</v>
      </c>
      <c r="BK236" s="232">
        <f>ROUND(I236*H236,2)</f>
        <v>0</v>
      </c>
      <c r="BL236" s="19" t="s">
        <v>395</v>
      </c>
      <c r="BM236" s="231" t="s">
        <v>396</v>
      </c>
    </row>
    <row r="237" s="2" customFormat="1" ht="16.5" customHeight="1">
      <c r="A237" s="40"/>
      <c r="B237" s="41"/>
      <c r="C237" s="220" t="s">
        <v>397</v>
      </c>
      <c r="D237" s="220" t="s">
        <v>166</v>
      </c>
      <c r="E237" s="221" t="s">
        <v>398</v>
      </c>
      <c r="F237" s="222" t="s">
        <v>399</v>
      </c>
      <c r="G237" s="223" t="s">
        <v>394</v>
      </c>
      <c r="H237" s="224">
        <v>1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10.199999999999999</v>
      </c>
      <c r="T237" s="230">
        <f>S237*H237</f>
        <v>10.199999999999999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400</v>
      </c>
    </row>
    <row r="238" s="2" customFormat="1" ht="21.75" customHeight="1">
      <c r="A238" s="40"/>
      <c r="B238" s="41"/>
      <c r="C238" s="220" t="s">
        <v>401</v>
      </c>
      <c r="D238" s="220" t="s">
        <v>166</v>
      </c>
      <c r="E238" s="221" t="s">
        <v>402</v>
      </c>
      <c r="F238" s="222" t="s">
        <v>403</v>
      </c>
      <c r="G238" s="223" t="s">
        <v>394</v>
      </c>
      <c r="H238" s="224">
        <v>1</v>
      </c>
      <c r="I238" s="225"/>
      <c r="J238" s="226">
        <f>ROUND(I238*H238,2)</f>
        <v>0</v>
      </c>
      <c r="K238" s="222" t="s">
        <v>19</v>
      </c>
      <c r="L238" s="46"/>
      <c r="M238" s="227" t="s">
        <v>19</v>
      </c>
      <c r="N238" s="228" t="s">
        <v>44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0.45000000000000001</v>
      </c>
      <c r="T238" s="230">
        <f>S238*H238</f>
        <v>0.45000000000000001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171</v>
      </c>
      <c r="AT238" s="231" t="s">
        <v>166</v>
      </c>
      <c r="AU238" s="231" t="s">
        <v>106</v>
      </c>
      <c r="AY238" s="19" t="s">
        <v>163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106</v>
      </c>
      <c r="BK238" s="232">
        <f>ROUND(I238*H238,2)</f>
        <v>0</v>
      </c>
      <c r="BL238" s="19" t="s">
        <v>171</v>
      </c>
      <c r="BM238" s="231" t="s">
        <v>404</v>
      </c>
    </row>
    <row r="239" s="2" customFormat="1" ht="33" customHeight="1">
      <c r="A239" s="40"/>
      <c r="B239" s="41"/>
      <c r="C239" s="220" t="s">
        <v>405</v>
      </c>
      <c r="D239" s="220" t="s">
        <v>166</v>
      </c>
      <c r="E239" s="221" t="s">
        <v>406</v>
      </c>
      <c r="F239" s="222" t="s">
        <v>407</v>
      </c>
      <c r="G239" s="223" t="s">
        <v>394</v>
      </c>
      <c r="H239" s="224">
        <v>1</v>
      </c>
      <c r="I239" s="225"/>
      <c r="J239" s="226">
        <f>ROUND(I239*H239,2)</f>
        <v>0</v>
      </c>
      <c r="K239" s="222" t="s">
        <v>19</v>
      </c>
      <c r="L239" s="46"/>
      <c r="M239" s="227" t="s">
        <v>19</v>
      </c>
      <c r="N239" s="228" t="s">
        <v>44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0.80000000000000004</v>
      </c>
      <c r="T239" s="230">
        <f>S239*H239</f>
        <v>0.80000000000000004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106</v>
      </c>
      <c r="BK239" s="232">
        <f>ROUND(I239*H239,2)</f>
        <v>0</v>
      </c>
      <c r="BL239" s="19" t="s">
        <v>171</v>
      </c>
      <c r="BM239" s="231" t="s">
        <v>408</v>
      </c>
    </row>
    <row r="240" s="2" customFormat="1" ht="21.75" customHeight="1">
      <c r="A240" s="40"/>
      <c r="B240" s="41"/>
      <c r="C240" s="220" t="s">
        <v>409</v>
      </c>
      <c r="D240" s="220" t="s">
        <v>166</v>
      </c>
      <c r="E240" s="221" t="s">
        <v>410</v>
      </c>
      <c r="F240" s="222" t="s">
        <v>411</v>
      </c>
      <c r="G240" s="223" t="s">
        <v>394</v>
      </c>
      <c r="H240" s="224">
        <v>1</v>
      </c>
      <c r="I240" s="225"/>
      <c r="J240" s="226">
        <f>ROUND(I240*H240,2)</f>
        <v>0</v>
      </c>
      <c r="K240" s="222" t="s">
        <v>19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0.20000000000000001</v>
      </c>
      <c r="T240" s="230">
        <f>S240*H240</f>
        <v>0.20000000000000001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412</v>
      </c>
    </row>
    <row r="241" s="2" customFormat="1" ht="21.75" customHeight="1">
      <c r="A241" s="40"/>
      <c r="B241" s="41"/>
      <c r="C241" s="220" t="s">
        <v>413</v>
      </c>
      <c r="D241" s="220" t="s">
        <v>166</v>
      </c>
      <c r="E241" s="221" t="s">
        <v>414</v>
      </c>
      <c r="F241" s="222" t="s">
        <v>415</v>
      </c>
      <c r="G241" s="223" t="s">
        <v>394</v>
      </c>
      <c r="H241" s="224">
        <v>1</v>
      </c>
      <c r="I241" s="225"/>
      <c r="J241" s="226">
        <f>ROUND(I241*H241,2)</f>
        <v>0</v>
      </c>
      <c r="K241" s="222" t="s">
        <v>19</v>
      </c>
      <c r="L241" s="46"/>
      <c r="M241" s="227" t="s">
        <v>19</v>
      </c>
      <c r="N241" s="228" t="s">
        <v>44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0.20000000000000001</v>
      </c>
      <c r="T241" s="230">
        <f>S241*H241</f>
        <v>0.20000000000000001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106</v>
      </c>
      <c r="BK241" s="232">
        <f>ROUND(I241*H241,2)</f>
        <v>0</v>
      </c>
      <c r="BL241" s="19" t="s">
        <v>171</v>
      </c>
      <c r="BM241" s="231" t="s">
        <v>416</v>
      </c>
    </row>
    <row r="242" s="2" customFormat="1" ht="21.75" customHeight="1">
      <c r="A242" s="40"/>
      <c r="B242" s="41"/>
      <c r="C242" s="220" t="s">
        <v>417</v>
      </c>
      <c r="D242" s="220" t="s">
        <v>166</v>
      </c>
      <c r="E242" s="221" t="s">
        <v>418</v>
      </c>
      <c r="F242" s="222" t="s">
        <v>419</v>
      </c>
      <c r="G242" s="223" t="s">
        <v>420</v>
      </c>
      <c r="H242" s="224">
        <v>12</v>
      </c>
      <c r="I242" s="225"/>
      <c r="J242" s="226">
        <f>ROUND(I242*H242,2)</f>
        <v>0</v>
      </c>
      <c r="K242" s="222" t="s">
        <v>19</v>
      </c>
      <c r="L242" s="46"/>
      <c r="M242" s="227" t="s">
        <v>19</v>
      </c>
      <c r="N242" s="228" t="s">
        <v>44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0.00020000000000000001</v>
      </c>
      <c r="T242" s="230">
        <f>S242*H242</f>
        <v>0.0024000000000000002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171</v>
      </c>
      <c r="AT242" s="231" t="s">
        <v>166</v>
      </c>
      <c r="AU242" s="231" t="s">
        <v>106</v>
      </c>
      <c r="AY242" s="19" t="s">
        <v>163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106</v>
      </c>
      <c r="BK242" s="232">
        <f>ROUND(I242*H242,2)</f>
        <v>0</v>
      </c>
      <c r="BL242" s="19" t="s">
        <v>171</v>
      </c>
      <c r="BM242" s="231" t="s">
        <v>421</v>
      </c>
    </row>
    <row r="243" s="2" customFormat="1" ht="16.5" customHeight="1">
      <c r="A243" s="40"/>
      <c r="B243" s="41"/>
      <c r="C243" s="220" t="s">
        <v>422</v>
      </c>
      <c r="D243" s="220" t="s">
        <v>166</v>
      </c>
      <c r="E243" s="221" t="s">
        <v>423</v>
      </c>
      <c r="F243" s="222" t="s">
        <v>424</v>
      </c>
      <c r="G243" s="223" t="s">
        <v>420</v>
      </c>
      <c r="H243" s="224">
        <v>9</v>
      </c>
      <c r="I243" s="225"/>
      <c r="J243" s="226">
        <f>ROUND(I243*H243,2)</f>
        <v>0</v>
      </c>
      <c r="K243" s="222" t="s">
        <v>19</v>
      </c>
      <c r="L243" s="46"/>
      <c r="M243" s="227" t="s">
        <v>19</v>
      </c>
      <c r="N243" s="228" t="s">
        <v>44</v>
      </c>
      <c r="O243" s="86"/>
      <c r="P243" s="229">
        <f>O243*H243</f>
        <v>0</v>
      </c>
      <c r="Q243" s="229">
        <v>0</v>
      </c>
      <c r="R243" s="229">
        <f>Q243*H243</f>
        <v>0</v>
      </c>
      <c r="S243" s="229">
        <v>0.001</v>
      </c>
      <c r="T243" s="230">
        <f>S243*H243</f>
        <v>0.0090000000000000011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171</v>
      </c>
      <c r="AT243" s="231" t="s">
        <v>166</v>
      </c>
      <c r="AU243" s="231" t="s">
        <v>106</v>
      </c>
      <c r="AY243" s="19" t="s">
        <v>163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9" t="s">
        <v>106</v>
      </c>
      <c r="BK243" s="232">
        <f>ROUND(I243*H243,2)</f>
        <v>0</v>
      </c>
      <c r="BL243" s="19" t="s">
        <v>171</v>
      </c>
      <c r="BM243" s="231" t="s">
        <v>425</v>
      </c>
    </row>
    <row r="244" s="2" customFormat="1" ht="21.75" customHeight="1">
      <c r="A244" s="40"/>
      <c r="B244" s="41"/>
      <c r="C244" s="220" t="s">
        <v>426</v>
      </c>
      <c r="D244" s="220" t="s">
        <v>166</v>
      </c>
      <c r="E244" s="221" t="s">
        <v>427</v>
      </c>
      <c r="F244" s="222" t="s">
        <v>428</v>
      </c>
      <c r="G244" s="223" t="s">
        <v>169</v>
      </c>
      <c r="H244" s="224">
        <v>2156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429</v>
      </c>
    </row>
    <row r="245" s="2" customFormat="1" ht="21.75" customHeight="1">
      <c r="A245" s="40"/>
      <c r="B245" s="41"/>
      <c r="C245" s="220" t="s">
        <v>430</v>
      </c>
      <c r="D245" s="220" t="s">
        <v>166</v>
      </c>
      <c r="E245" s="221" t="s">
        <v>431</v>
      </c>
      <c r="F245" s="222" t="s">
        <v>432</v>
      </c>
      <c r="G245" s="223" t="s">
        <v>169</v>
      </c>
      <c r="H245" s="224">
        <v>2156</v>
      </c>
      <c r="I245" s="225"/>
      <c r="J245" s="226">
        <f>ROUND(I245*H245,2)</f>
        <v>0</v>
      </c>
      <c r="K245" s="222" t="s">
        <v>19</v>
      </c>
      <c r="L245" s="46"/>
      <c r="M245" s="227" t="s">
        <v>19</v>
      </c>
      <c r="N245" s="228" t="s">
        <v>44</v>
      </c>
      <c r="O245" s="8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171</v>
      </c>
      <c r="AT245" s="231" t="s">
        <v>166</v>
      </c>
      <c r="AU245" s="231" t="s">
        <v>106</v>
      </c>
      <c r="AY245" s="19" t="s">
        <v>163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106</v>
      </c>
      <c r="BK245" s="232">
        <f>ROUND(I245*H245,2)</f>
        <v>0</v>
      </c>
      <c r="BL245" s="19" t="s">
        <v>171</v>
      </c>
      <c r="BM245" s="231" t="s">
        <v>433</v>
      </c>
    </row>
    <row r="246" s="2" customFormat="1" ht="21.75" customHeight="1">
      <c r="A246" s="40"/>
      <c r="B246" s="41"/>
      <c r="C246" s="220" t="s">
        <v>434</v>
      </c>
      <c r="D246" s="220" t="s">
        <v>166</v>
      </c>
      <c r="E246" s="221" t="s">
        <v>435</v>
      </c>
      <c r="F246" s="222" t="s">
        <v>436</v>
      </c>
      <c r="G246" s="223" t="s">
        <v>169</v>
      </c>
      <c r="H246" s="224">
        <v>2156</v>
      </c>
      <c r="I246" s="225"/>
      <c r="J246" s="226">
        <f>ROUND(I246*H246,2)</f>
        <v>0</v>
      </c>
      <c r="K246" s="222" t="s">
        <v>19</v>
      </c>
      <c r="L246" s="46"/>
      <c r="M246" s="227" t="s">
        <v>19</v>
      </c>
      <c r="N246" s="228" t="s">
        <v>44</v>
      </c>
      <c r="O246" s="86"/>
      <c r="P246" s="229">
        <f>O246*H246</f>
        <v>0</v>
      </c>
      <c r="Q246" s="229">
        <v>0</v>
      </c>
      <c r="R246" s="229">
        <f>Q246*H246</f>
        <v>0</v>
      </c>
      <c r="S246" s="229">
        <v>0.0035599999999999998</v>
      </c>
      <c r="T246" s="230">
        <f>S246*H246</f>
        <v>7.6753599999999995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171</v>
      </c>
      <c r="AT246" s="231" t="s">
        <v>166</v>
      </c>
      <c r="AU246" s="231" t="s">
        <v>106</v>
      </c>
      <c r="AY246" s="19" t="s">
        <v>163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106</v>
      </c>
      <c r="BK246" s="232">
        <f>ROUND(I246*H246,2)</f>
        <v>0</v>
      </c>
      <c r="BL246" s="19" t="s">
        <v>171</v>
      </c>
      <c r="BM246" s="231" t="s">
        <v>437</v>
      </c>
    </row>
    <row r="247" s="2" customFormat="1" ht="33" customHeight="1">
      <c r="A247" s="40"/>
      <c r="B247" s="41"/>
      <c r="C247" s="220" t="s">
        <v>438</v>
      </c>
      <c r="D247" s="220" t="s">
        <v>166</v>
      </c>
      <c r="E247" s="221" t="s">
        <v>439</v>
      </c>
      <c r="F247" s="222" t="s">
        <v>440</v>
      </c>
      <c r="G247" s="223" t="s">
        <v>279</v>
      </c>
      <c r="H247" s="224">
        <v>1860</v>
      </c>
      <c r="I247" s="225"/>
      <c r="J247" s="226">
        <f>ROUND(I247*H247,2)</f>
        <v>0</v>
      </c>
      <c r="K247" s="222" t="s">
        <v>19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0.00233</v>
      </c>
      <c r="T247" s="230">
        <f>S247*H247</f>
        <v>4.3338000000000001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441</v>
      </c>
    </row>
    <row r="248" s="2" customFormat="1" ht="21.75" customHeight="1">
      <c r="A248" s="40"/>
      <c r="B248" s="41"/>
      <c r="C248" s="220" t="s">
        <v>442</v>
      </c>
      <c r="D248" s="220" t="s">
        <v>166</v>
      </c>
      <c r="E248" s="221" t="s">
        <v>443</v>
      </c>
      <c r="F248" s="222" t="s">
        <v>444</v>
      </c>
      <c r="G248" s="223" t="s">
        <v>394</v>
      </c>
      <c r="H248" s="224">
        <v>1</v>
      </c>
      <c r="I248" s="225"/>
      <c r="J248" s="226">
        <f>ROUND(I248*H248,2)</f>
        <v>0</v>
      </c>
      <c r="K248" s="222" t="s">
        <v>19</v>
      </c>
      <c r="L248" s="46"/>
      <c r="M248" s="227" t="s">
        <v>19</v>
      </c>
      <c r="N248" s="228" t="s">
        <v>44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0.080000000000000002</v>
      </c>
      <c r="T248" s="230">
        <f>S248*H248</f>
        <v>0.080000000000000002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445</v>
      </c>
    </row>
    <row r="249" s="2" customFormat="1" ht="21.75" customHeight="1">
      <c r="A249" s="40"/>
      <c r="B249" s="41"/>
      <c r="C249" s="220" t="s">
        <v>446</v>
      </c>
      <c r="D249" s="220" t="s">
        <v>166</v>
      </c>
      <c r="E249" s="221" t="s">
        <v>447</v>
      </c>
      <c r="F249" s="222" t="s">
        <v>448</v>
      </c>
      <c r="G249" s="223" t="s">
        <v>394</v>
      </c>
      <c r="H249" s="224">
        <v>1</v>
      </c>
      <c r="I249" s="225"/>
      <c r="J249" s="226">
        <f>ROUND(I249*H249,2)</f>
        <v>0</v>
      </c>
      <c r="K249" s="222" t="s">
        <v>19</v>
      </c>
      <c r="L249" s="46"/>
      <c r="M249" s="227" t="s">
        <v>19</v>
      </c>
      <c r="N249" s="228" t="s">
        <v>44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0.69999999999999996</v>
      </c>
      <c r="T249" s="230">
        <f>S249*H249</f>
        <v>0.69999999999999996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171</v>
      </c>
      <c r="AT249" s="231" t="s">
        <v>166</v>
      </c>
      <c r="AU249" s="231" t="s">
        <v>106</v>
      </c>
      <c r="AY249" s="19" t="s">
        <v>163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106</v>
      </c>
      <c r="BK249" s="232">
        <f>ROUND(I249*H249,2)</f>
        <v>0</v>
      </c>
      <c r="BL249" s="19" t="s">
        <v>171</v>
      </c>
      <c r="BM249" s="231" t="s">
        <v>449</v>
      </c>
    </row>
    <row r="250" s="2" customFormat="1" ht="21.75" customHeight="1">
      <c r="A250" s="40"/>
      <c r="B250" s="41"/>
      <c r="C250" s="220" t="s">
        <v>450</v>
      </c>
      <c r="D250" s="220" t="s">
        <v>166</v>
      </c>
      <c r="E250" s="221" t="s">
        <v>451</v>
      </c>
      <c r="F250" s="222" t="s">
        <v>452</v>
      </c>
      <c r="G250" s="223" t="s">
        <v>420</v>
      </c>
      <c r="H250" s="224">
        <v>2</v>
      </c>
      <c r="I250" s="225"/>
      <c r="J250" s="226">
        <f>ROUND(I250*H250,2)</f>
        <v>0</v>
      </c>
      <c r="K250" s="222" t="s">
        <v>19</v>
      </c>
      <c r="L250" s="46"/>
      <c r="M250" s="227" t="s">
        <v>19</v>
      </c>
      <c r="N250" s="228" t="s">
        <v>44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0.001</v>
      </c>
      <c r="T250" s="230">
        <f>S250*H250</f>
        <v>0.002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171</v>
      </c>
      <c r="AT250" s="231" t="s">
        <v>166</v>
      </c>
      <c r="AU250" s="231" t="s">
        <v>106</v>
      </c>
      <c r="AY250" s="19" t="s">
        <v>163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106</v>
      </c>
      <c r="BK250" s="232">
        <f>ROUND(I250*H250,2)</f>
        <v>0</v>
      </c>
      <c r="BL250" s="19" t="s">
        <v>171</v>
      </c>
      <c r="BM250" s="231" t="s">
        <v>453</v>
      </c>
    </row>
    <row r="251" s="2" customFormat="1" ht="33" customHeight="1">
      <c r="A251" s="40"/>
      <c r="B251" s="41"/>
      <c r="C251" s="220" t="s">
        <v>454</v>
      </c>
      <c r="D251" s="220" t="s">
        <v>166</v>
      </c>
      <c r="E251" s="221" t="s">
        <v>455</v>
      </c>
      <c r="F251" s="222" t="s">
        <v>456</v>
      </c>
      <c r="G251" s="223" t="s">
        <v>420</v>
      </c>
      <c r="H251" s="224">
        <v>1</v>
      </c>
      <c r="I251" s="225"/>
      <c r="J251" s="226">
        <f>ROUND(I251*H251,2)</f>
        <v>0</v>
      </c>
      <c r="K251" s="222" t="s">
        <v>19</v>
      </c>
      <c r="L251" s="46"/>
      <c r="M251" s="227" t="s">
        <v>19</v>
      </c>
      <c r="N251" s="228" t="s">
        <v>44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0.25</v>
      </c>
      <c r="T251" s="230">
        <f>S251*H251</f>
        <v>0.25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166</v>
      </c>
      <c r="AU251" s="231" t="s">
        <v>106</v>
      </c>
      <c r="AY251" s="19" t="s">
        <v>163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106</v>
      </c>
      <c r="BK251" s="232">
        <f>ROUND(I251*H251,2)</f>
        <v>0</v>
      </c>
      <c r="BL251" s="19" t="s">
        <v>171</v>
      </c>
      <c r="BM251" s="231" t="s">
        <v>457</v>
      </c>
    </row>
    <row r="252" s="2" customFormat="1" ht="33" customHeight="1">
      <c r="A252" s="40"/>
      <c r="B252" s="41"/>
      <c r="C252" s="220" t="s">
        <v>458</v>
      </c>
      <c r="D252" s="220" t="s">
        <v>166</v>
      </c>
      <c r="E252" s="221" t="s">
        <v>459</v>
      </c>
      <c r="F252" s="222" t="s">
        <v>460</v>
      </c>
      <c r="G252" s="223" t="s">
        <v>420</v>
      </c>
      <c r="H252" s="224">
        <v>3</v>
      </c>
      <c r="I252" s="225"/>
      <c r="J252" s="226">
        <f>ROUND(I252*H252,2)</f>
        <v>0</v>
      </c>
      <c r="K252" s="222" t="s">
        <v>19</v>
      </c>
      <c r="L252" s="46"/>
      <c r="M252" s="227" t="s">
        <v>19</v>
      </c>
      <c r="N252" s="228" t="s">
        <v>44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0.050000000000000003</v>
      </c>
      <c r="T252" s="230">
        <f>S252*H252</f>
        <v>0.15000000000000002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171</v>
      </c>
      <c r="AT252" s="231" t="s">
        <v>166</v>
      </c>
      <c r="AU252" s="231" t="s">
        <v>106</v>
      </c>
      <c r="AY252" s="19" t="s">
        <v>163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106</v>
      </c>
      <c r="BK252" s="232">
        <f>ROUND(I252*H252,2)</f>
        <v>0</v>
      </c>
      <c r="BL252" s="19" t="s">
        <v>171</v>
      </c>
      <c r="BM252" s="231" t="s">
        <v>461</v>
      </c>
    </row>
    <row r="253" s="2" customFormat="1" ht="21.75" customHeight="1">
      <c r="A253" s="40"/>
      <c r="B253" s="41"/>
      <c r="C253" s="220" t="s">
        <v>462</v>
      </c>
      <c r="D253" s="220" t="s">
        <v>166</v>
      </c>
      <c r="E253" s="221" t="s">
        <v>463</v>
      </c>
      <c r="F253" s="222" t="s">
        <v>464</v>
      </c>
      <c r="G253" s="223" t="s">
        <v>394</v>
      </c>
      <c r="H253" s="224">
        <v>1</v>
      </c>
      <c r="I253" s="225"/>
      <c r="J253" s="226">
        <f>ROUND(I253*H253,2)</f>
        <v>0</v>
      </c>
      <c r="K253" s="222" t="s">
        <v>19</v>
      </c>
      <c r="L253" s="46"/>
      <c r="M253" s="227" t="s">
        <v>19</v>
      </c>
      <c r="N253" s="228" t="s">
        <v>44</v>
      </c>
      <c r="O253" s="8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171</v>
      </c>
      <c r="AT253" s="231" t="s">
        <v>166</v>
      </c>
      <c r="AU253" s="231" t="s">
        <v>106</v>
      </c>
      <c r="AY253" s="19" t="s">
        <v>163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106</v>
      </c>
      <c r="BK253" s="232">
        <f>ROUND(I253*H253,2)</f>
        <v>0</v>
      </c>
      <c r="BL253" s="19" t="s">
        <v>171</v>
      </c>
      <c r="BM253" s="231" t="s">
        <v>465</v>
      </c>
    </row>
    <row r="254" s="2" customFormat="1" ht="16.5" customHeight="1">
      <c r="A254" s="40"/>
      <c r="B254" s="41"/>
      <c r="C254" s="220" t="s">
        <v>466</v>
      </c>
      <c r="D254" s="220" t="s">
        <v>166</v>
      </c>
      <c r="E254" s="221" t="s">
        <v>467</v>
      </c>
      <c r="F254" s="222" t="s">
        <v>468</v>
      </c>
      <c r="G254" s="223" t="s">
        <v>420</v>
      </c>
      <c r="H254" s="224">
        <v>1</v>
      </c>
      <c r="I254" s="225"/>
      <c r="J254" s="226">
        <f>ROUND(I254*H254,2)</f>
        <v>0</v>
      </c>
      <c r="K254" s="222" t="s">
        <v>19</v>
      </c>
      <c r="L254" s="46"/>
      <c r="M254" s="227" t="s">
        <v>19</v>
      </c>
      <c r="N254" s="228" t="s">
        <v>44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171</v>
      </c>
      <c r="AT254" s="231" t="s">
        <v>166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469</v>
      </c>
    </row>
    <row r="255" s="2" customFormat="1" ht="16.5" customHeight="1">
      <c r="A255" s="40"/>
      <c r="B255" s="41"/>
      <c r="C255" s="220" t="s">
        <v>470</v>
      </c>
      <c r="D255" s="220" t="s">
        <v>166</v>
      </c>
      <c r="E255" s="221" t="s">
        <v>471</v>
      </c>
      <c r="F255" s="222" t="s">
        <v>472</v>
      </c>
      <c r="G255" s="223" t="s">
        <v>420</v>
      </c>
      <c r="H255" s="224">
        <v>5</v>
      </c>
      <c r="I255" s="225"/>
      <c r="J255" s="226">
        <f>ROUND(I255*H255,2)</f>
        <v>0</v>
      </c>
      <c r="K255" s="222" t="s">
        <v>19</v>
      </c>
      <c r="L255" s="46"/>
      <c r="M255" s="227" t="s">
        <v>19</v>
      </c>
      <c r="N255" s="228" t="s">
        <v>44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171</v>
      </c>
      <c r="AT255" s="231" t="s">
        <v>166</v>
      </c>
      <c r="AU255" s="231" t="s">
        <v>106</v>
      </c>
      <c r="AY255" s="19" t="s">
        <v>163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106</v>
      </c>
      <c r="BK255" s="232">
        <f>ROUND(I255*H255,2)</f>
        <v>0</v>
      </c>
      <c r="BL255" s="19" t="s">
        <v>171</v>
      </c>
      <c r="BM255" s="231" t="s">
        <v>473</v>
      </c>
    </row>
    <row r="256" s="2" customFormat="1" ht="16.5" customHeight="1">
      <c r="A256" s="40"/>
      <c r="B256" s="41"/>
      <c r="C256" s="220" t="s">
        <v>474</v>
      </c>
      <c r="D256" s="220" t="s">
        <v>166</v>
      </c>
      <c r="E256" s="221" t="s">
        <v>475</v>
      </c>
      <c r="F256" s="222" t="s">
        <v>476</v>
      </c>
      <c r="G256" s="223" t="s">
        <v>394</v>
      </c>
      <c r="H256" s="224">
        <v>1</v>
      </c>
      <c r="I256" s="225"/>
      <c r="J256" s="226">
        <f>ROUND(I256*H256,2)</f>
        <v>0</v>
      </c>
      <c r="K256" s="222" t="s">
        <v>19</v>
      </c>
      <c r="L256" s="46"/>
      <c r="M256" s="227" t="s">
        <v>19</v>
      </c>
      <c r="N256" s="228" t="s">
        <v>44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171</v>
      </c>
      <c r="AT256" s="231" t="s">
        <v>166</v>
      </c>
      <c r="AU256" s="231" t="s">
        <v>106</v>
      </c>
      <c r="AY256" s="19" t="s">
        <v>163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106</v>
      </c>
      <c r="BK256" s="232">
        <f>ROUND(I256*H256,2)</f>
        <v>0</v>
      </c>
      <c r="BL256" s="19" t="s">
        <v>171</v>
      </c>
      <c r="BM256" s="231" t="s">
        <v>477</v>
      </c>
    </row>
    <row r="257" s="2" customFormat="1" ht="16.5" customHeight="1">
      <c r="A257" s="40"/>
      <c r="B257" s="41"/>
      <c r="C257" s="220" t="s">
        <v>478</v>
      </c>
      <c r="D257" s="220" t="s">
        <v>166</v>
      </c>
      <c r="E257" s="221" t="s">
        <v>479</v>
      </c>
      <c r="F257" s="222" t="s">
        <v>480</v>
      </c>
      <c r="G257" s="223" t="s">
        <v>355</v>
      </c>
      <c r="H257" s="224">
        <v>3</v>
      </c>
      <c r="I257" s="225"/>
      <c r="J257" s="226">
        <f>ROUND(I257*H257,2)</f>
        <v>0</v>
      </c>
      <c r="K257" s="222" t="s">
        <v>19</v>
      </c>
      <c r="L257" s="46"/>
      <c r="M257" s="227" t="s">
        <v>19</v>
      </c>
      <c r="N257" s="228" t="s">
        <v>44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171</v>
      </c>
      <c r="AT257" s="231" t="s">
        <v>166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481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482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483</v>
      </c>
      <c r="G259" s="234"/>
      <c r="H259" s="238">
        <v>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484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4" customFormat="1">
      <c r="A261" s="14"/>
      <c r="B261" s="245"/>
      <c r="C261" s="246"/>
      <c r="D261" s="235" t="s">
        <v>173</v>
      </c>
      <c r="E261" s="247" t="s">
        <v>19</v>
      </c>
      <c r="F261" s="248" t="s">
        <v>175</v>
      </c>
      <c r="G261" s="246"/>
      <c r="H261" s="249">
        <v>3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173</v>
      </c>
      <c r="AU261" s="255" t="s">
        <v>106</v>
      </c>
      <c r="AV261" s="14" t="s">
        <v>171</v>
      </c>
      <c r="AW261" s="14" t="s">
        <v>33</v>
      </c>
      <c r="AX261" s="14" t="s">
        <v>80</v>
      </c>
      <c r="AY261" s="255" t="s">
        <v>163</v>
      </c>
    </row>
    <row r="262" s="2" customFormat="1" ht="21.75" customHeight="1">
      <c r="A262" s="40"/>
      <c r="B262" s="41"/>
      <c r="C262" s="220" t="s">
        <v>485</v>
      </c>
      <c r="D262" s="220" t="s">
        <v>166</v>
      </c>
      <c r="E262" s="221" t="s">
        <v>486</v>
      </c>
      <c r="F262" s="222" t="s">
        <v>487</v>
      </c>
      <c r="G262" s="223" t="s">
        <v>394</v>
      </c>
      <c r="H262" s="224">
        <v>1</v>
      </c>
      <c r="I262" s="225"/>
      <c r="J262" s="226">
        <f>ROUND(I262*H262,2)</f>
        <v>0</v>
      </c>
      <c r="K262" s="222" t="s">
        <v>19</v>
      </c>
      <c r="L262" s="46"/>
      <c r="M262" s="227" t="s">
        <v>19</v>
      </c>
      <c r="N262" s="228" t="s">
        <v>44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171</v>
      </c>
      <c r="AT262" s="231" t="s">
        <v>166</v>
      </c>
      <c r="AU262" s="231" t="s">
        <v>106</v>
      </c>
      <c r="AY262" s="19" t="s">
        <v>163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106</v>
      </c>
      <c r="BK262" s="232">
        <f>ROUND(I262*H262,2)</f>
        <v>0</v>
      </c>
      <c r="BL262" s="19" t="s">
        <v>171</v>
      </c>
      <c r="BM262" s="231" t="s">
        <v>488</v>
      </c>
    </row>
    <row r="263" s="2" customFormat="1" ht="16.5" customHeight="1">
      <c r="A263" s="40"/>
      <c r="B263" s="41"/>
      <c r="C263" s="220" t="s">
        <v>489</v>
      </c>
      <c r="D263" s="220" t="s">
        <v>166</v>
      </c>
      <c r="E263" s="221" t="s">
        <v>490</v>
      </c>
      <c r="F263" s="222" t="s">
        <v>491</v>
      </c>
      <c r="G263" s="223" t="s">
        <v>169</v>
      </c>
      <c r="H263" s="224">
        <v>20</v>
      </c>
      <c r="I263" s="225"/>
      <c r="J263" s="226">
        <f>ROUND(I263*H263,2)</f>
        <v>0</v>
      </c>
      <c r="K263" s="222" t="s">
        <v>19</v>
      </c>
      <c r="L263" s="46"/>
      <c r="M263" s="227" t="s">
        <v>19</v>
      </c>
      <c r="N263" s="228" t="s">
        <v>44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171</v>
      </c>
      <c r="AT263" s="231" t="s">
        <v>166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492</v>
      </c>
    </row>
    <row r="264" s="2" customFormat="1" ht="21.75" customHeight="1">
      <c r="A264" s="40"/>
      <c r="B264" s="41"/>
      <c r="C264" s="220" t="s">
        <v>493</v>
      </c>
      <c r="D264" s="220" t="s">
        <v>166</v>
      </c>
      <c r="E264" s="221" t="s">
        <v>494</v>
      </c>
      <c r="F264" s="222" t="s">
        <v>495</v>
      </c>
      <c r="G264" s="223" t="s">
        <v>169</v>
      </c>
      <c r="H264" s="224">
        <v>300</v>
      </c>
      <c r="I264" s="225"/>
      <c r="J264" s="226">
        <f>ROUND(I264*H264,2)</f>
        <v>0</v>
      </c>
      <c r="K264" s="222" t="s">
        <v>19</v>
      </c>
      <c r="L264" s="46"/>
      <c r="M264" s="227" t="s">
        <v>19</v>
      </c>
      <c r="N264" s="228" t="s">
        <v>44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171</v>
      </c>
      <c r="AT264" s="231" t="s">
        <v>166</v>
      </c>
      <c r="AU264" s="231" t="s">
        <v>106</v>
      </c>
      <c r="AY264" s="19" t="s">
        <v>163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106</v>
      </c>
      <c r="BK264" s="232">
        <f>ROUND(I264*H264,2)</f>
        <v>0</v>
      </c>
      <c r="BL264" s="19" t="s">
        <v>171</v>
      </c>
      <c r="BM264" s="231" t="s">
        <v>496</v>
      </c>
    </row>
    <row r="265" s="2" customFormat="1" ht="33" customHeight="1">
      <c r="A265" s="40"/>
      <c r="B265" s="41"/>
      <c r="C265" s="220" t="s">
        <v>497</v>
      </c>
      <c r="D265" s="220" t="s">
        <v>166</v>
      </c>
      <c r="E265" s="221" t="s">
        <v>498</v>
      </c>
      <c r="F265" s="222" t="s">
        <v>499</v>
      </c>
      <c r="G265" s="223" t="s">
        <v>169</v>
      </c>
      <c r="H265" s="224">
        <v>300</v>
      </c>
      <c r="I265" s="225"/>
      <c r="J265" s="226">
        <f>ROUND(I265*H265,2)</f>
        <v>0</v>
      </c>
      <c r="K265" s="222" t="s">
        <v>170</v>
      </c>
      <c r="L265" s="46"/>
      <c r="M265" s="227" t="s">
        <v>19</v>
      </c>
      <c r="N265" s="228" t="s">
        <v>44</v>
      </c>
      <c r="O265" s="86"/>
      <c r="P265" s="229">
        <f>O265*H265</f>
        <v>0</v>
      </c>
      <c r="Q265" s="229">
        <v>0.0060699999999999999</v>
      </c>
      <c r="R265" s="229">
        <f>Q265*H265</f>
        <v>1.821</v>
      </c>
      <c r="S265" s="229">
        <v>0.0060000000000000001</v>
      </c>
      <c r="T265" s="230">
        <f>S265*H265</f>
        <v>1.8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171</v>
      </c>
      <c r="AT265" s="231" t="s">
        <v>166</v>
      </c>
      <c r="AU265" s="231" t="s">
        <v>106</v>
      </c>
      <c r="AY265" s="19" t="s">
        <v>163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106</v>
      </c>
      <c r="BK265" s="232">
        <f>ROUND(I265*H265,2)</f>
        <v>0</v>
      </c>
      <c r="BL265" s="19" t="s">
        <v>171</v>
      </c>
      <c r="BM265" s="231" t="s">
        <v>500</v>
      </c>
    </row>
    <row r="266" s="2" customFormat="1" ht="33" customHeight="1">
      <c r="A266" s="40"/>
      <c r="B266" s="41"/>
      <c r="C266" s="220" t="s">
        <v>501</v>
      </c>
      <c r="D266" s="220" t="s">
        <v>166</v>
      </c>
      <c r="E266" s="221" t="s">
        <v>502</v>
      </c>
      <c r="F266" s="222" t="s">
        <v>503</v>
      </c>
      <c r="G266" s="223" t="s">
        <v>169</v>
      </c>
      <c r="H266" s="224">
        <v>300</v>
      </c>
      <c r="I266" s="225"/>
      <c r="J266" s="226">
        <f>ROUND(I266*H266,2)</f>
        <v>0</v>
      </c>
      <c r="K266" s="222" t="s">
        <v>19</v>
      </c>
      <c r="L266" s="46"/>
      <c r="M266" s="227" t="s">
        <v>19</v>
      </c>
      <c r="N266" s="228" t="s">
        <v>44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171</v>
      </c>
      <c r="AT266" s="231" t="s">
        <v>166</v>
      </c>
      <c r="AU266" s="231" t="s">
        <v>106</v>
      </c>
      <c r="AY266" s="19" t="s">
        <v>163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106</v>
      </c>
      <c r="BK266" s="232">
        <f>ROUND(I266*H266,2)</f>
        <v>0</v>
      </c>
      <c r="BL266" s="19" t="s">
        <v>171</v>
      </c>
      <c r="BM266" s="231" t="s">
        <v>504</v>
      </c>
    </row>
    <row r="267" s="2" customFormat="1" ht="16.5" customHeight="1">
      <c r="A267" s="40"/>
      <c r="B267" s="41"/>
      <c r="C267" s="220" t="s">
        <v>505</v>
      </c>
      <c r="D267" s="220" t="s">
        <v>166</v>
      </c>
      <c r="E267" s="221" t="s">
        <v>506</v>
      </c>
      <c r="F267" s="222" t="s">
        <v>507</v>
      </c>
      <c r="G267" s="223" t="s">
        <v>394</v>
      </c>
      <c r="H267" s="224">
        <v>1</v>
      </c>
      <c r="I267" s="225"/>
      <c r="J267" s="226">
        <f>ROUND(I267*H267,2)</f>
        <v>0</v>
      </c>
      <c r="K267" s="222" t="s">
        <v>19</v>
      </c>
      <c r="L267" s="46"/>
      <c r="M267" s="227" t="s">
        <v>19</v>
      </c>
      <c r="N267" s="228" t="s">
        <v>44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171</v>
      </c>
      <c r="AT267" s="231" t="s">
        <v>166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508</v>
      </c>
    </row>
    <row r="268" s="2" customFormat="1" ht="21.75" customHeight="1">
      <c r="A268" s="40"/>
      <c r="B268" s="41"/>
      <c r="C268" s="220" t="s">
        <v>509</v>
      </c>
      <c r="D268" s="220" t="s">
        <v>166</v>
      </c>
      <c r="E268" s="221" t="s">
        <v>510</v>
      </c>
      <c r="F268" s="222" t="s">
        <v>511</v>
      </c>
      <c r="G268" s="223" t="s">
        <v>420</v>
      </c>
      <c r="H268" s="224">
        <v>12</v>
      </c>
      <c r="I268" s="225"/>
      <c r="J268" s="226">
        <f>ROUND(I268*H268,2)</f>
        <v>0</v>
      </c>
      <c r="K268" s="222" t="s">
        <v>19</v>
      </c>
      <c r="L268" s="46"/>
      <c r="M268" s="227" t="s">
        <v>19</v>
      </c>
      <c r="N268" s="228" t="s">
        <v>44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171</v>
      </c>
      <c r="AT268" s="231" t="s">
        <v>166</v>
      </c>
      <c r="AU268" s="231" t="s">
        <v>106</v>
      </c>
      <c r="AY268" s="19" t="s">
        <v>163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106</v>
      </c>
      <c r="BK268" s="232">
        <f>ROUND(I268*H268,2)</f>
        <v>0</v>
      </c>
      <c r="BL268" s="19" t="s">
        <v>171</v>
      </c>
      <c r="BM268" s="231" t="s">
        <v>512</v>
      </c>
    </row>
    <row r="269" s="2" customFormat="1" ht="16.5" customHeight="1">
      <c r="A269" s="40"/>
      <c r="B269" s="41"/>
      <c r="C269" s="220" t="s">
        <v>513</v>
      </c>
      <c r="D269" s="220" t="s">
        <v>166</v>
      </c>
      <c r="E269" s="221" t="s">
        <v>514</v>
      </c>
      <c r="F269" s="222" t="s">
        <v>515</v>
      </c>
      <c r="G269" s="223" t="s">
        <v>516</v>
      </c>
      <c r="H269" s="224">
        <v>80</v>
      </c>
      <c r="I269" s="225"/>
      <c r="J269" s="226">
        <f>ROUND(I269*H269,2)</f>
        <v>0</v>
      </c>
      <c r="K269" s="222" t="s">
        <v>19</v>
      </c>
      <c r="L269" s="46"/>
      <c r="M269" s="227" t="s">
        <v>19</v>
      </c>
      <c r="N269" s="228" t="s">
        <v>44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171</v>
      </c>
      <c r="AT269" s="231" t="s">
        <v>166</v>
      </c>
      <c r="AU269" s="231" t="s">
        <v>106</v>
      </c>
      <c r="AY269" s="19" t="s">
        <v>163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106</v>
      </c>
      <c r="BK269" s="232">
        <f>ROUND(I269*H269,2)</f>
        <v>0</v>
      </c>
      <c r="BL269" s="19" t="s">
        <v>171</v>
      </c>
      <c r="BM269" s="231" t="s">
        <v>517</v>
      </c>
    </row>
    <row r="270" s="2" customFormat="1" ht="21.75" customHeight="1">
      <c r="A270" s="40"/>
      <c r="B270" s="41"/>
      <c r="C270" s="220" t="s">
        <v>518</v>
      </c>
      <c r="D270" s="220" t="s">
        <v>166</v>
      </c>
      <c r="E270" s="221" t="s">
        <v>519</v>
      </c>
      <c r="F270" s="222" t="s">
        <v>520</v>
      </c>
      <c r="G270" s="223" t="s">
        <v>394</v>
      </c>
      <c r="H270" s="224">
        <v>1</v>
      </c>
      <c r="I270" s="225"/>
      <c r="J270" s="226">
        <f>ROUND(I270*H270,2)</f>
        <v>0</v>
      </c>
      <c r="K270" s="222" t="s">
        <v>19</v>
      </c>
      <c r="L270" s="46"/>
      <c r="M270" s="227" t="s">
        <v>19</v>
      </c>
      <c r="N270" s="228" t="s">
        <v>44</v>
      </c>
      <c r="O270" s="86"/>
      <c r="P270" s="229">
        <f>O270*H270</f>
        <v>0</v>
      </c>
      <c r="Q270" s="229">
        <v>0</v>
      </c>
      <c r="R270" s="229">
        <f>Q270*H270</f>
        <v>0</v>
      </c>
      <c r="S270" s="229">
        <v>0.34999999999999998</v>
      </c>
      <c r="T270" s="230">
        <f>S270*H270</f>
        <v>0.34999999999999998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171</v>
      </c>
      <c r="AT270" s="231" t="s">
        <v>166</v>
      </c>
      <c r="AU270" s="231" t="s">
        <v>106</v>
      </c>
      <c r="AY270" s="19" t="s">
        <v>163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9" t="s">
        <v>106</v>
      </c>
      <c r="BK270" s="232">
        <f>ROUND(I270*H270,2)</f>
        <v>0</v>
      </c>
      <c r="BL270" s="19" t="s">
        <v>171</v>
      </c>
      <c r="BM270" s="231" t="s">
        <v>521</v>
      </c>
    </row>
    <row r="271" s="2" customFormat="1" ht="21.75" customHeight="1">
      <c r="A271" s="40"/>
      <c r="B271" s="41"/>
      <c r="C271" s="220" t="s">
        <v>522</v>
      </c>
      <c r="D271" s="220" t="s">
        <v>166</v>
      </c>
      <c r="E271" s="221" t="s">
        <v>523</v>
      </c>
      <c r="F271" s="222" t="s">
        <v>524</v>
      </c>
      <c r="G271" s="223" t="s">
        <v>394</v>
      </c>
      <c r="H271" s="224">
        <v>1</v>
      </c>
      <c r="I271" s="225"/>
      <c r="J271" s="226">
        <f>ROUND(I271*H271,2)</f>
        <v>0</v>
      </c>
      <c r="K271" s="222" t="s">
        <v>19</v>
      </c>
      <c r="L271" s="46"/>
      <c r="M271" s="227" t="s">
        <v>19</v>
      </c>
      <c r="N271" s="228" t="s">
        <v>44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395</v>
      </c>
      <c r="AT271" s="231" t="s">
        <v>166</v>
      </c>
      <c r="AU271" s="231" t="s">
        <v>106</v>
      </c>
      <c r="AY271" s="19" t="s">
        <v>163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106</v>
      </c>
      <c r="BK271" s="232">
        <f>ROUND(I271*H271,2)</f>
        <v>0</v>
      </c>
      <c r="BL271" s="19" t="s">
        <v>395</v>
      </c>
      <c r="BM271" s="231" t="s">
        <v>525</v>
      </c>
    </row>
    <row r="272" s="13" customFormat="1">
      <c r="A272" s="13"/>
      <c r="B272" s="233"/>
      <c r="C272" s="234"/>
      <c r="D272" s="235" t="s">
        <v>173</v>
      </c>
      <c r="E272" s="236" t="s">
        <v>19</v>
      </c>
      <c r="F272" s="237" t="s">
        <v>526</v>
      </c>
      <c r="G272" s="234"/>
      <c r="H272" s="238">
        <v>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173</v>
      </c>
      <c r="AU272" s="244" t="s">
        <v>106</v>
      </c>
      <c r="AV272" s="13" t="s">
        <v>106</v>
      </c>
      <c r="AW272" s="13" t="s">
        <v>33</v>
      </c>
      <c r="AX272" s="13" t="s">
        <v>80</v>
      </c>
      <c r="AY272" s="244" t="s">
        <v>163</v>
      </c>
    </row>
    <row r="273" s="2" customFormat="1" ht="16.5" customHeight="1">
      <c r="A273" s="40"/>
      <c r="B273" s="41"/>
      <c r="C273" s="220" t="s">
        <v>527</v>
      </c>
      <c r="D273" s="220" t="s">
        <v>166</v>
      </c>
      <c r="E273" s="221" t="s">
        <v>528</v>
      </c>
      <c r="F273" s="222" t="s">
        <v>529</v>
      </c>
      <c r="G273" s="223" t="s">
        <v>530</v>
      </c>
      <c r="H273" s="224">
        <v>1</v>
      </c>
      <c r="I273" s="225"/>
      <c r="J273" s="226">
        <f>ROUND(I273*H273,2)</f>
        <v>0</v>
      </c>
      <c r="K273" s="222" t="s">
        <v>19</v>
      </c>
      <c r="L273" s="46"/>
      <c r="M273" s="227" t="s">
        <v>19</v>
      </c>
      <c r="N273" s="228" t="s">
        <v>44</v>
      </c>
      <c r="O273" s="86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171</v>
      </c>
      <c r="AT273" s="231" t="s">
        <v>166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531</v>
      </c>
    </row>
    <row r="274" s="2" customFormat="1" ht="21.75" customHeight="1">
      <c r="A274" s="40"/>
      <c r="B274" s="41"/>
      <c r="C274" s="220" t="s">
        <v>532</v>
      </c>
      <c r="D274" s="220" t="s">
        <v>166</v>
      </c>
      <c r="E274" s="221" t="s">
        <v>533</v>
      </c>
      <c r="F274" s="222" t="s">
        <v>534</v>
      </c>
      <c r="G274" s="223" t="s">
        <v>535</v>
      </c>
      <c r="H274" s="224">
        <v>300</v>
      </c>
      <c r="I274" s="225"/>
      <c r="J274" s="226">
        <f>ROUND(I274*H274,2)</f>
        <v>0</v>
      </c>
      <c r="K274" s="222" t="s">
        <v>19</v>
      </c>
      <c r="L274" s="46"/>
      <c r="M274" s="227" t="s">
        <v>19</v>
      </c>
      <c r="N274" s="228" t="s">
        <v>44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171</v>
      </c>
      <c r="AT274" s="231" t="s">
        <v>166</v>
      </c>
      <c r="AU274" s="231" t="s">
        <v>106</v>
      </c>
      <c r="AY274" s="19" t="s">
        <v>163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106</v>
      </c>
      <c r="BK274" s="232">
        <f>ROUND(I274*H274,2)</f>
        <v>0</v>
      </c>
      <c r="BL274" s="19" t="s">
        <v>171</v>
      </c>
      <c r="BM274" s="231" t="s">
        <v>536</v>
      </c>
    </row>
    <row r="275" s="12" customFormat="1" ht="22.8" customHeight="1">
      <c r="A275" s="12"/>
      <c r="B275" s="204"/>
      <c r="C275" s="205"/>
      <c r="D275" s="206" t="s">
        <v>71</v>
      </c>
      <c r="E275" s="218" t="s">
        <v>537</v>
      </c>
      <c r="F275" s="218" t="s">
        <v>538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SUM(P276:P294)</f>
        <v>0</v>
      </c>
      <c r="Q275" s="212"/>
      <c r="R275" s="213">
        <f>SUM(R276:R294)</f>
        <v>0</v>
      </c>
      <c r="S275" s="212"/>
      <c r="T275" s="214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80</v>
      </c>
      <c r="AT275" s="216" t="s">
        <v>71</v>
      </c>
      <c r="AU275" s="216" t="s">
        <v>80</v>
      </c>
      <c r="AY275" s="215" t="s">
        <v>163</v>
      </c>
      <c r="BK275" s="217">
        <f>SUM(BK276:BK294)</f>
        <v>0</v>
      </c>
    </row>
    <row r="276" s="2" customFormat="1" ht="33" customHeight="1">
      <c r="A276" s="40"/>
      <c r="B276" s="41"/>
      <c r="C276" s="220" t="s">
        <v>539</v>
      </c>
      <c r="D276" s="220" t="s">
        <v>166</v>
      </c>
      <c r="E276" s="221" t="s">
        <v>540</v>
      </c>
      <c r="F276" s="222" t="s">
        <v>541</v>
      </c>
      <c r="G276" s="223" t="s">
        <v>262</v>
      </c>
      <c r="H276" s="224">
        <v>3930.3850000000002</v>
      </c>
      <c r="I276" s="225"/>
      <c r="J276" s="226">
        <f>ROUND(I276*H276,2)</f>
        <v>0</v>
      </c>
      <c r="K276" s="222" t="s">
        <v>170</v>
      </c>
      <c r="L276" s="46"/>
      <c r="M276" s="227" t="s">
        <v>19</v>
      </c>
      <c r="N276" s="228" t="s">
        <v>44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171</v>
      </c>
      <c r="AT276" s="231" t="s">
        <v>166</v>
      </c>
      <c r="AU276" s="231" t="s">
        <v>106</v>
      </c>
      <c r="AY276" s="19" t="s">
        <v>163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9" t="s">
        <v>106</v>
      </c>
      <c r="BK276" s="232">
        <f>ROUND(I276*H276,2)</f>
        <v>0</v>
      </c>
      <c r="BL276" s="19" t="s">
        <v>171</v>
      </c>
      <c r="BM276" s="231" t="s">
        <v>542</v>
      </c>
    </row>
    <row r="277" s="2" customFormat="1" ht="33" customHeight="1">
      <c r="A277" s="40"/>
      <c r="B277" s="41"/>
      <c r="C277" s="220" t="s">
        <v>543</v>
      </c>
      <c r="D277" s="220" t="s">
        <v>166</v>
      </c>
      <c r="E277" s="221" t="s">
        <v>544</v>
      </c>
      <c r="F277" s="222" t="s">
        <v>545</v>
      </c>
      <c r="G277" s="223" t="s">
        <v>262</v>
      </c>
      <c r="H277" s="224">
        <v>1800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546</v>
      </c>
    </row>
    <row r="278" s="2" customFormat="1" ht="21.75" customHeight="1">
      <c r="A278" s="40"/>
      <c r="B278" s="41"/>
      <c r="C278" s="220" t="s">
        <v>547</v>
      </c>
      <c r="D278" s="220" t="s">
        <v>166</v>
      </c>
      <c r="E278" s="221" t="s">
        <v>548</v>
      </c>
      <c r="F278" s="222" t="s">
        <v>549</v>
      </c>
      <c r="G278" s="223" t="s">
        <v>279</v>
      </c>
      <c r="H278" s="224">
        <v>15</v>
      </c>
      <c r="I278" s="225"/>
      <c r="J278" s="226">
        <f>ROUND(I278*H278,2)</f>
        <v>0</v>
      </c>
      <c r="K278" s="222" t="s">
        <v>170</v>
      </c>
      <c r="L278" s="46"/>
      <c r="M278" s="227" t="s">
        <v>19</v>
      </c>
      <c r="N278" s="228" t="s">
        <v>44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171</v>
      </c>
      <c r="AT278" s="231" t="s">
        <v>166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550</v>
      </c>
    </row>
    <row r="279" s="2" customFormat="1" ht="33" customHeight="1">
      <c r="A279" s="40"/>
      <c r="B279" s="41"/>
      <c r="C279" s="220" t="s">
        <v>551</v>
      </c>
      <c r="D279" s="220" t="s">
        <v>166</v>
      </c>
      <c r="E279" s="221" t="s">
        <v>552</v>
      </c>
      <c r="F279" s="222" t="s">
        <v>553</v>
      </c>
      <c r="G279" s="223" t="s">
        <v>279</v>
      </c>
      <c r="H279" s="224">
        <v>3000</v>
      </c>
      <c r="I279" s="225"/>
      <c r="J279" s="226">
        <f>ROUND(I279*H279,2)</f>
        <v>0</v>
      </c>
      <c r="K279" s="222" t="s">
        <v>170</v>
      </c>
      <c r="L279" s="46"/>
      <c r="M279" s="227" t="s">
        <v>19</v>
      </c>
      <c r="N279" s="228" t="s">
        <v>44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171</v>
      </c>
      <c r="AT279" s="231" t="s">
        <v>166</v>
      </c>
      <c r="AU279" s="231" t="s">
        <v>106</v>
      </c>
      <c r="AY279" s="19" t="s">
        <v>163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106</v>
      </c>
      <c r="BK279" s="232">
        <f>ROUND(I279*H279,2)</f>
        <v>0</v>
      </c>
      <c r="BL279" s="19" t="s">
        <v>171</v>
      </c>
      <c r="BM279" s="231" t="s">
        <v>554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555</v>
      </c>
      <c r="G280" s="234"/>
      <c r="H280" s="238">
        <v>3000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80</v>
      </c>
      <c r="AY280" s="244" t="s">
        <v>163</v>
      </c>
    </row>
    <row r="281" s="2" customFormat="1" ht="21.75" customHeight="1">
      <c r="A281" s="40"/>
      <c r="B281" s="41"/>
      <c r="C281" s="220" t="s">
        <v>556</v>
      </c>
      <c r="D281" s="220" t="s">
        <v>166</v>
      </c>
      <c r="E281" s="221" t="s">
        <v>557</v>
      </c>
      <c r="F281" s="222" t="s">
        <v>558</v>
      </c>
      <c r="G281" s="223" t="s">
        <v>262</v>
      </c>
      <c r="H281" s="224">
        <v>3930.3850000000002</v>
      </c>
      <c r="I281" s="225"/>
      <c r="J281" s="226">
        <f>ROUND(I281*H281,2)</f>
        <v>0</v>
      </c>
      <c r="K281" s="222" t="s">
        <v>170</v>
      </c>
      <c r="L281" s="46"/>
      <c r="M281" s="227" t="s">
        <v>19</v>
      </c>
      <c r="N281" s="228" t="s">
        <v>44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171</v>
      </c>
      <c r="AT281" s="231" t="s">
        <v>166</v>
      </c>
      <c r="AU281" s="231" t="s">
        <v>106</v>
      </c>
      <c r="AY281" s="19" t="s">
        <v>163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106</v>
      </c>
      <c r="BK281" s="232">
        <f>ROUND(I281*H281,2)</f>
        <v>0</v>
      </c>
      <c r="BL281" s="19" t="s">
        <v>171</v>
      </c>
      <c r="BM281" s="231" t="s">
        <v>559</v>
      </c>
    </row>
    <row r="282" s="2" customFormat="1" ht="33" customHeight="1">
      <c r="A282" s="40"/>
      <c r="B282" s="41"/>
      <c r="C282" s="220" t="s">
        <v>560</v>
      </c>
      <c r="D282" s="220" t="s">
        <v>166</v>
      </c>
      <c r="E282" s="221" t="s">
        <v>561</v>
      </c>
      <c r="F282" s="222" t="s">
        <v>562</v>
      </c>
      <c r="G282" s="223" t="s">
        <v>262</v>
      </c>
      <c r="H282" s="224">
        <v>165075.79199999999</v>
      </c>
      <c r="I282" s="225"/>
      <c r="J282" s="226">
        <f>ROUND(I282*H282,2)</f>
        <v>0</v>
      </c>
      <c r="K282" s="222" t="s">
        <v>170</v>
      </c>
      <c r="L282" s="46"/>
      <c r="M282" s="227" t="s">
        <v>19</v>
      </c>
      <c r="N282" s="228" t="s">
        <v>44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171</v>
      </c>
      <c r="AT282" s="231" t="s">
        <v>166</v>
      </c>
      <c r="AU282" s="231" t="s">
        <v>106</v>
      </c>
      <c r="AY282" s="19" t="s">
        <v>163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9" t="s">
        <v>106</v>
      </c>
      <c r="BK282" s="232">
        <f>ROUND(I282*H282,2)</f>
        <v>0</v>
      </c>
      <c r="BL282" s="19" t="s">
        <v>171</v>
      </c>
      <c r="BM282" s="231" t="s">
        <v>563</v>
      </c>
    </row>
    <row r="283" s="13" customFormat="1">
      <c r="A283" s="13"/>
      <c r="B283" s="233"/>
      <c r="C283" s="234"/>
      <c r="D283" s="235" t="s">
        <v>173</v>
      </c>
      <c r="E283" s="236" t="s">
        <v>19</v>
      </c>
      <c r="F283" s="237" t="s">
        <v>564</v>
      </c>
      <c r="G283" s="234"/>
      <c r="H283" s="238">
        <v>165075.79199999999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173</v>
      </c>
      <c r="AU283" s="244" t="s">
        <v>106</v>
      </c>
      <c r="AV283" s="13" t="s">
        <v>106</v>
      </c>
      <c r="AW283" s="13" t="s">
        <v>33</v>
      </c>
      <c r="AX283" s="13" t="s">
        <v>80</v>
      </c>
      <c r="AY283" s="244" t="s">
        <v>163</v>
      </c>
    </row>
    <row r="284" s="2" customFormat="1" ht="33" customHeight="1">
      <c r="A284" s="40"/>
      <c r="B284" s="41"/>
      <c r="C284" s="220" t="s">
        <v>565</v>
      </c>
      <c r="D284" s="220" t="s">
        <v>166</v>
      </c>
      <c r="E284" s="221" t="s">
        <v>566</v>
      </c>
      <c r="F284" s="222" t="s">
        <v>567</v>
      </c>
      <c r="G284" s="223" t="s">
        <v>262</v>
      </c>
      <c r="H284" s="224">
        <v>113.66</v>
      </c>
      <c r="I284" s="225"/>
      <c r="J284" s="226">
        <f>ROUND(I284*H284,2)</f>
        <v>0</v>
      </c>
      <c r="K284" s="222" t="s">
        <v>170</v>
      </c>
      <c r="L284" s="46"/>
      <c r="M284" s="227" t="s">
        <v>19</v>
      </c>
      <c r="N284" s="228" t="s">
        <v>44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171</v>
      </c>
      <c r="AT284" s="231" t="s">
        <v>166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568</v>
      </c>
    </row>
    <row r="285" s="2" customFormat="1" ht="33" customHeight="1">
      <c r="A285" s="40"/>
      <c r="B285" s="41"/>
      <c r="C285" s="220" t="s">
        <v>569</v>
      </c>
      <c r="D285" s="220" t="s">
        <v>166</v>
      </c>
      <c r="E285" s="221" t="s">
        <v>570</v>
      </c>
      <c r="F285" s="222" t="s">
        <v>571</v>
      </c>
      <c r="G285" s="223" t="s">
        <v>262</v>
      </c>
      <c r="H285" s="224">
        <v>455.25999999999999</v>
      </c>
      <c r="I285" s="225"/>
      <c r="J285" s="226">
        <f>ROUND(I285*H285,2)</f>
        <v>0</v>
      </c>
      <c r="K285" s="222" t="s">
        <v>170</v>
      </c>
      <c r="L285" s="46"/>
      <c r="M285" s="227" t="s">
        <v>19</v>
      </c>
      <c r="N285" s="228" t="s">
        <v>44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171</v>
      </c>
      <c r="AT285" s="231" t="s">
        <v>166</v>
      </c>
      <c r="AU285" s="231" t="s">
        <v>106</v>
      </c>
      <c r="AY285" s="19" t="s">
        <v>163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9" t="s">
        <v>106</v>
      </c>
      <c r="BK285" s="232">
        <f>ROUND(I285*H285,2)</f>
        <v>0</v>
      </c>
      <c r="BL285" s="19" t="s">
        <v>171</v>
      </c>
      <c r="BM285" s="231" t="s">
        <v>572</v>
      </c>
    </row>
    <row r="286" s="2" customFormat="1" ht="33" customHeight="1">
      <c r="A286" s="40"/>
      <c r="B286" s="41"/>
      <c r="C286" s="220" t="s">
        <v>573</v>
      </c>
      <c r="D286" s="220" t="s">
        <v>166</v>
      </c>
      <c r="E286" s="221" t="s">
        <v>574</v>
      </c>
      <c r="F286" s="222" t="s">
        <v>575</v>
      </c>
      <c r="G286" s="223" t="s">
        <v>262</v>
      </c>
      <c r="H286" s="224">
        <v>1596.79</v>
      </c>
      <c r="I286" s="225"/>
      <c r="J286" s="226">
        <f>ROUND(I286*H286,2)</f>
        <v>0</v>
      </c>
      <c r="K286" s="222" t="s">
        <v>170</v>
      </c>
      <c r="L286" s="46"/>
      <c r="M286" s="227" t="s">
        <v>19</v>
      </c>
      <c r="N286" s="228" t="s">
        <v>44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171</v>
      </c>
      <c r="AT286" s="231" t="s">
        <v>166</v>
      </c>
      <c r="AU286" s="231" t="s">
        <v>106</v>
      </c>
      <c r="AY286" s="19" t="s">
        <v>163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106</v>
      </c>
      <c r="BK286" s="232">
        <f>ROUND(I286*H286,2)</f>
        <v>0</v>
      </c>
      <c r="BL286" s="19" t="s">
        <v>171</v>
      </c>
      <c r="BM286" s="231" t="s">
        <v>576</v>
      </c>
    </row>
    <row r="287" s="2" customFormat="1" ht="33" customHeight="1">
      <c r="A287" s="40"/>
      <c r="B287" s="41"/>
      <c r="C287" s="220" t="s">
        <v>577</v>
      </c>
      <c r="D287" s="220" t="s">
        <v>166</v>
      </c>
      <c r="E287" s="221" t="s">
        <v>578</v>
      </c>
      <c r="F287" s="222" t="s">
        <v>579</v>
      </c>
      <c r="G287" s="223" t="s">
        <v>262</v>
      </c>
      <c r="H287" s="224">
        <v>2.5</v>
      </c>
      <c r="I287" s="225"/>
      <c r="J287" s="226">
        <f>ROUND(I287*H287,2)</f>
        <v>0</v>
      </c>
      <c r="K287" s="222" t="s">
        <v>170</v>
      </c>
      <c r="L287" s="46"/>
      <c r="M287" s="227" t="s">
        <v>19</v>
      </c>
      <c r="N287" s="228" t="s">
        <v>44</v>
      </c>
      <c r="O287" s="86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171</v>
      </c>
      <c r="AT287" s="231" t="s">
        <v>166</v>
      </c>
      <c r="AU287" s="231" t="s">
        <v>106</v>
      </c>
      <c r="AY287" s="19" t="s">
        <v>163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106</v>
      </c>
      <c r="BK287" s="232">
        <f>ROUND(I287*H287,2)</f>
        <v>0</v>
      </c>
      <c r="BL287" s="19" t="s">
        <v>171</v>
      </c>
      <c r="BM287" s="231" t="s">
        <v>580</v>
      </c>
    </row>
    <row r="288" s="2" customFormat="1" ht="33" customHeight="1">
      <c r="A288" s="40"/>
      <c r="B288" s="41"/>
      <c r="C288" s="220" t="s">
        <v>581</v>
      </c>
      <c r="D288" s="220" t="s">
        <v>166</v>
      </c>
      <c r="E288" s="221" t="s">
        <v>582</v>
      </c>
      <c r="F288" s="222" t="s">
        <v>583</v>
      </c>
      <c r="G288" s="223" t="s">
        <v>262</v>
      </c>
      <c r="H288" s="224">
        <v>325.52300000000002</v>
      </c>
      <c r="I288" s="225"/>
      <c r="J288" s="226">
        <f>ROUND(I288*H288,2)</f>
        <v>0</v>
      </c>
      <c r="K288" s="222" t="s">
        <v>170</v>
      </c>
      <c r="L288" s="46"/>
      <c r="M288" s="227" t="s">
        <v>19</v>
      </c>
      <c r="N288" s="228" t="s">
        <v>44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171</v>
      </c>
      <c r="AT288" s="231" t="s">
        <v>166</v>
      </c>
      <c r="AU288" s="231" t="s">
        <v>106</v>
      </c>
      <c r="AY288" s="19" t="s">
        <v>163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9" t="s">
        <v>106</v>
      </c>
      <c r="BK288" s="232">
        <f>ROUND(I288*H288,2)</f>
        <v>0</v>
      </c>
      <c r="BL288" s="19" t="s">
        <v>171</v>
      </c>
      <c r="BM288" s="231" t="s">
        <v>584</v>
      </c>
    </row>
    <row r="289" s="2" customFormat="1" ht="33" customHeight="1">
      <c r="A289" s="40"/>
      <c r="B289" s="41"/>
      <c r="C289" s="220" t="s">
        <v>585</v>
      </c>
      <c r="D289" s="220" t="s">
        <v>166</v>
      </c>
      <c r="E289" s="221" t="s">
        <v>586</v>
      </c>
      <c r="F289" s="222" t="s">
        <v>587</v>
      </c>
      <c r="G289" s="223" t="s">
        <v>262</v>
      </c>
      <c r="H289" s="224">
        <v>69.629999999999995</v>
      </c>
      <c r="I289" s="225"/>
      <c r="J289" s="226">
        <f>ROUND(I289*H289,2)</f>
        <v>0</v>
      </c>
      <c r="K289" s="222" t="s">
        <v>170</v>
      </c>
      <c r="L289" s="46"/>
      <c r="M289" s="227" t="s">
        <v>19</v>
      </c>
      <c r="N289" s="228" t="s">
        <v>44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171</v>
      </c>
      <c r="AT289" s="231" t="s">
        <v>166</v>
      </c>
      <c r="AU289" s="231" t="s">
        <v>106</v>
      </c>
      <c r="AY289" s="19" t="s">
        <v>163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9" t="s">
        <v>106</v>
      </c>
      <c r="BK289" s="232">
        <f>ROUND(I289*H289,2)</f>
        <v>0</v>
      </c>
      <c r="BL289" s="19" t="s">
        <v>171</v>
      </c>
      <c r="BM289" s="231" t="s">
        <v>588</v>
      </c>
    </row>
    <row r="290" s="2" customFormat="1" ht="33" customHeight="1">
      <c r="A290" s="40"/>
      <c r="B290" s="41"/>
      <c r="C290" s="220" t="s">
        <v>589</v>
      </c>
      <c r="D290" s="220" t="s">
        <v>166</v>
      </c>
      <c r="E290" s="221" t="s">
        <v>590</v>
      </c>
      <c r="F290" s="222" t="s">
        <v>591</v>
      </c>
      <c r="G290" s="223" t="s">
        <v>262</v>
      </c>
      <c r="H290" s="224">
        <v>9.9879999999999995</v>
      </c>
      <c r="I290" s="225"/>
      <c r="J290" s="226">
        <f>ROUND(I290*H290,2)</f>
        <v>0</v>
      </c>
      <c r="K290" s="222" t="s">
        <v>170</v>
      </c>
      <c r="L290" s="46"/>
      <c r="M290" s="227" t="s">
        <v>19</v>
      </c>
      <c r="N290" s="228" t="s">
        <v>44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171</v>
      </c>
      <c r="AT290" s="231" t="s">
        <v>166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592</v>
      </c>
    </row>
    <row r="291" s="2" customFormat="1" ht="33" customHeight="1">
      <c r="A291" s="40"/>
      <c r="B291" s="41"/>
      <c r="C291" s="220" t="s">
        <v>593</v>
      </c>
      <c r="D291" s="220" t="s">
        <v>166</v>
      </c>
      <c r="E291" s="221" t="s">
        <v>594</v>
      </c>
      <c r="F291" s="222" t="s">
        <v>595</v>
      </c>
      <c r="G291" s="223" t="s">
        <v>262</v>
      </c>
      <c r="H291" s="224">
        <v>55.399999999999999</v>
      </c>
      <c r="I291" s="225"/>
      <c r="J291" s="226">
        <f>ROUND(I291*H291,2)</f>
        <v>0</v>
      </c>
      <c r="K291" s="222" t="s">
        <v>170</v>
      </c>
      <c r="L291" s="46"/>
      <c r="M291" s="227" t="s">
        <v>19</v>
      </c>
      <c r="N291" s="228" t="s">
        <v>44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171</v>
      </c>
      <c r="AT291" s="231" t="s">
        <v>166</v>
      </c>
      <c r="AU291" s="231" t="s">
        <v>106</v>
      </c>
      <c r="AY291" s="19" t="s">
        <v>163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106</v>
      </c>
      <c r="BK291" s="232">
        <f>ROUND(I291*H291,2)</f>
        <v>0</v>
      </c>
      <c r="BL291" s="19" t="s">
        <v>171</v>
      </c>
      <c r="BM291" s="231" t="s">
        <v>596</v>
      </c>
    </row>
    <row r="292" s="2" customFormat="1" ht="33" customHeight="1">
      <c r="A292" s="40"/>
      <c r="B292" s="41"/>
      <c r="C292" s="220" t="s">
        <v>597</v>
      </c>
      <c r="D292" s="220" t="s">
        <v>166</v>
      </c>
      <c r="E292" s="221" t="s">
        <v>598</v>
      </c>
      <c r="F292" s="222" t="s">
        <v>599</v>
      </c>
      <c r="G292" s="223" t="s">
        <v>262</v>
      </c>
      <c r="H292" s="224">
        <v>741.86000000000001</v>
      </c>
      <c r="I292" s="225"/>
      <c r="J292" s="226">
        <f>ROUND(I292*H292,2)</f>
        <v>0</v>
      </c>
      <c r="K292" s="222" t="s">
        <v>170</v>
      </c>
      <c r="L292" s="46"/>
      <c r="M292" s="227" t="s">
        <v>19</v>
      </c>
      <c r="N292" s="228" t="s">
        <v>44</v>
      </c>
      <c r="O292" s="8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171</v>
      </c>
      <c r="AT292" s="231" t="s">
        <v>166</v>
      </c>
      <c r="AU292" s="231" t="s">
        <v>106</v>
      </c>
      <c r="AY292" s="19" t="s">
        <v>163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106</v>
      </c>
      <c r="BK292" s="232">
        <f>ROUND(I292*H292,2)</f>
        <v>0</v>
      </c>
      <c r="BL292" s="19" t="s">
        <v>171</v>
      </c>
      <c r="BM292" s="231" t="s">
        <v>600</v>
      </c>
    </row>
    <row r="293" s="2" customFormat="1" ht="44.25" customHeight="1">
      <c r="A293" s="40"/>
      <c r="B293" s="41"/>
      <c r="C293" s="220" t="s">
        <v>601</v>
      </c>
      <c r="D293" s="220" t="s">
        <v>166</v>
      </c>
      <c r="E293" s="221" t="s">
        <v>602</v>
      </c>
      <c r="F293" s="222" t="s">
        <v>603</v>
      </c>
      <c r="G293" s="223" t="s">
        <v>262</v>
      </c>
      <c r="H293" s="224">
        <v>237.92500000000001</v>
      </c>
      <c r="I293" s="225"/>
      <c r="J293" s="226">
        <f>ROUND(I293*H293,2)</f>
        <v>0</v>
      </c>
      <c r="K293" s="222" t="s">
        <v>170</v>
      </c>
      <c r="L293" s="46"/>
      <c r="M293" s="227" t="s">
        <v>19</v>
      </c>
      <c r="N293" s="228" t="s">
        <v>44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171</v>
      </c>
      <c r="AT293" s="231" t="s">
        <v>166</v>
      </c>
      <c r="AU293" s="231" t="s">
        <v>106</v>
      </c>
      <c r="AY293" s="19" t="s">
        <v>163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9" t="s">
        <v>106</v>
      </c>
      <c r="BK293" s="232">
        <f>ROUND(I293*H293,2)</f>
        <v>0</v>
      </c>
      <c r="BL293" s="19" t="s">
        <v>171</v>
      </c>
      <c r="BM293" s="231" t="s">
        <v>604</v>
      </c>
    </row>
    <row r="294" s="2" customFormat="1" ht="33" customHeight="1">
      <c r="A294" s="40"/>
      <c r="B294" s="41"/>
      <c r="C294" s="220" t="s">
        <v>605</v>
      </c>
      <c r="D294" s="220" t="s">
        <v>166</v>
      </c>
      <c r="E294" s="221" t="s">
        <v>606</v>
      </c>
      <c r="F294" s="222" t="s">
        <v>607</v>
      </c>
      <c r="G294" s="223" t="s">
        <v>262</v>
      </c>
      <c r="H294" s="224">
        <v>322.12</v>
      </c>
      <c r="I294" s="225"/>
      <c r="J294" s="226">
        <f>ROUND(I294*H294,2)</f>
        <v>0</v>
      </c>
      <c r="K294" s="222" t="s">
        <v>170</v>
      </c>
      <c r="L294" s="46"/>
      <c r="M294" s="227" t="s">
        <v>19</v>
      </c>
      <c r="N294" s="228" t="s">
        <v>44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171</v>
      </c>
      <c r="AT294" s="231" t="s">
        <v>166</v>
      </c>
      <c r="AU294" s="231" t="s">
        <v>106</v>
      </c>
      <c r="AY294" s="19" t="s">
        <v>163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106</v>
      </c>
      <c r="BK294" s="232">
        <f>ROUND(I294*H294,2)</f>
        <v>0</v>
      </c>
      <c r="BL294" s="19" t="s">
        <v>171</v>
      </c>
      <c r="BM294" s="231" t="s">
        <v>608</v>
      </c>
    </row>
    <row r="295" s="12" customFormat="1" ht="22.8" customHeight="1">
      <c r="A295" s="12"/>
      <c r="B295" s="204"/>
      <c r="C295" s="205"/>
      <c r="D295" s="206" t="s">
        <v>71</v>
      </c>
      <c r="E295" s="218" t="s">
        <v>609</v>
      </c>
      <c r="F295" s="218" t="s">
        <v>610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P296</f>
        <v>0</v>
      </c>
      <c r="Q295" s="212"/>
      <c r="R295" s="213">
        <f>R296</f>
        <v>0</v>
      </c>
      <c r="S295" s="212"/>
      <c r="T295" s="214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80</v>
      </c>
      <c r="AT295" s="216" t="s">
        <v>71</v>
      </c>
      <c r="AU295" s="216" t="s">
        <v>80</v>
      </c>
      <c r="AY295" s="215" t="s">
        <v>163</v>
      </c>
      <c r="BK295" s="217">
        <f>BK296</f>
        <v>0</v>
      </c>
    </row>
    <row r="296" s="2" customFormat="1" ht="16.5" customHeight="1">
      <c r="A296" s="40"/>
      <c r="B296" s="41"/>
      <c r="C296" s="220" t="s">
        <v>611</v>
      </c>
      <c r="D296" s="220" t="s">
        <v>166</v>
      </c>
      <c r="E296" s="221" t="s">
        <v>612</v>
      </c>
      <c r="F296" s="222" t="s">
        <v>613</v>
      </c>
      <c r="G296" s="223" t="s">
        <v>262</v>
      </c>
      <c r="H296" s="224">
        <v>15</v>
      </c>
      <c r="I296" s="225"/>
      <c r="J296" s="226">
        <f>ROUND(I296*H296,2)</f>
        <v>0</v>
      </c>
      <c r="K296" s="222" t="s">
        <v>170</v>
      </c>
      <c r="L296" s="46"/>
      <c r="M296" s="227" t="s">
        <v>19</v>
      </c>
      <c r="N296" s="228" t="s">
        <v>44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171</v>
      </c>
      <c r="AT296" s="231" t="s">
        <v>166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614</v>
      </c>
    </row>
    <row r="297" s="12" customFormat="1" ht="25.92" customHeight="1">
      <c r="A297" s="12"/>
      <c r="B297" s="204"/>
      <c r="C297" s="205"/>
      <c r="D297" s="206" t="s">
        <v>71</v>
      </c>
      <c r="E297" s="207" t="s">
        <v>615</v>
      </c>
      <c r="F297" s="207" t="s">
        <v>616</v>
      </c>
      <c r="G297" s="205"/>
      <c r="H297" s="205"/>
      <c r="I297" s="208"/>
      <c r="J297" s="209">
        <f>BK297</f>
        <v>0</v>
      </c>
      <c r="K297" s="205"/>
      <c r="L297" s="210"/>
      <c r="M297" s="211"/>
      <c r="N297" s="212"/>
      <c r="O297" s="212"/>
      <c r="P297" s="213">
        <f>P298+P302+P308+P320+P324+P326+P342+P345+P349+P353+P357+P362+P374+P382+P395+P399+P422+P441+P449+P457</f>
        <v>0</v>
      </c>
      <c r="Q297" s="212"/>
      <c r="R297" s="213">
        <f>R298+R302+R308+R320+R324+R326+R342+R345+R349+R353+R357+R362+R374+R382+R395+R399+R422+R441+R449+R457</f>
        <v>0.31888</v>
      </c>
      <c r="S297" s="212"/>
      <c r="T297" s="214">
        <f>T298+T302+T308+T320+T324+T326+T342+T345+T349+T353+T357+T362+T374+T382+T395+T399+T422+T441+T449+T457</f>
        <v>540.63156013999992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106</v>
      </c>
      <c r="AT297" s="216" t="s">
        <v>71</v>
      </c>
      <c r="AU297" s="216" t="s">
        <v>72</v>
      </c>
      <c r="AY297" s="215" t="s">
        <v>163</v>
      </c>
      <c r="BK297" s="217">
        <f>BK298+BK302+BK308+BK320+BK324+BK326+BK342+BK345+BK349+BK353+BK357+BK362+BK374+BK382+BK395+BK399+BK422+BK441+BK449+BK457</f>
        <v>0</v>
      </c>
    </row>
    <row r="298" s="12" customFormat="1" ht="22.8" customHeight="1">
      <c r="A298" s="12"/>
      <c r="B298" s="204"/>
      <c r="C298" s="205"/>
      <c r="D298" s="206" t="s">
        <v>71</v>
      </c>
      <c r="E298" s="218" t="s">
        <v>617</v>
      </c>
      <c r="F298" s="218" t="s">
        <v>618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SUM(P299:P301)</f>
        <v>0</v>
      </c>
      <c r="Q298" s="212"/>
      <c r="R298" s="213">
        <f>SUM(R299:R301)</f>
        <v>0</v>
      </c>
      <c r="S298" s="212"/>
      <c r="T298" s="214">
        <f>SUM(T299:T301)</f>
        <v>2.2170399999999999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106</v>
      </c>
      <c r="AT298" s="216" t="s">
        <v>71</v>
      </c>
      <c r="AU298" s="216" t="s">
        <v>80</v>
      </c>
      <c r="AY298" s="215" t="s">
        <v>163</v>
      </c>
      <c r="BK298" s="217">
        <f>SUM(BK299:BK301)</f>
        <v>0</v>
      </c>
    </row>
    <row r="299" s="2" customFormat="1" ht="21.75" customHeight="1">
      <c r="A299" s="40"/>
      <c r="B299" s="41"/>
      <c r="C299" s="220" t="s">
        <v>619</v>
      </c>
      <c r="D299" s="220" t="s">
        <v>166</v>
      </c>
      <c r="E299" s="221" t="s">
        <v>620</v>
      </c>
      <c r="F299" s="222" t="s">
        <v>621</v>
      </c>
      <c r="G299" s="223" t="s">
        <v>169</v>
      </c>
      <c r="H299" s="224">
        <v>554.25999999999999</v>
      </c>
      <c r="I299" s="225"/>
      <c r="J299" s="226">
        <f>ROUND(I299*H299,2)</f>
        <v>0</v>
      </c>
      <c r="K299" s="222" t="s">
        <v>170</v>
      </c>
      <c r="L299" s="46"/>
      <c r="M299" s="227" t="s">
        <v>19</v>
      </c>
      <c r="N299" s="228" t="s">
        <v>44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0.0040000000000000001</v>
      </c>
      <c r="T299" s="230">
        <f>S299*H299</f>
        <v>2.2170399999999999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255</v>
      </c>
      <c r="AT299" s="231" t="s">
        <v>166</v>
      </c>
      <c r="AU299" s="231" t="s">
        <v>106</v>
      </c>
      <c r="AY299" s="19" t="s">
        <v>163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9" t="s">
        <v>106</v>
      </c>
      <c r="BK299" s="232">
        <f>ROUND(I299*H299,2)</f>
        <v>0</v>
      </c>
      <c r="BL299" s="19" t="s">
        <v>255</v>
      </c>
      <c r="BM299" s="231" t="s">
        <v>622</v>
      </c>
    </row>
    <row r="300" s="13" customFormat="1">
      <c r="A300" s="13"/>
      <c r="B300" s="233"/>
      <c r="C300" s="234"/>
      <c r="D300" s="235" t="s">
        <v>173</v>
      </c>
      <c r="E300" s="236" t="s">
        <v>19</v>
      </c>
      <c r="F300" s="237" t="s">
        <v>623</v>
      </c>
      <c r="G300" s="234"/>
      <c r="H300" s="238">
        <v>554.25999999999999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173</v>
      </c>
      <c r="AU300" s="244" t="s">
        <v>106</v>
      </c>
      <c r="AV300" s="13" t="s">
        <v>106</v>
      </c>
      <c r="AW300" s="13" t="s">
        <v>33</v>
      </c>
      <c r="AX300" s="13" t="s">
        <v>72</v>
      </c>
      <c r="AY300" s="244" t="s">
        <v>163</v>
      </c>
    </row>
    <row r="301" s="14" customFormat="1">
      <c r="A301" s="14"/>
      <c r="B301" s="245"/>
      <c r="C301" s="246"/>
      <c r="D301" s="235" t="s">
        <v>173</v>
      </c>
      <c r="E301" s="247" t="s">
        <v>19</v>
      </c>
      <c r="F301" s="248" t="s">
        <v>175</v>
      </c>
      <c r="G301" s="246"/>
      <c r="H301" s="249">
        <v>554.25999999999999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173</v>
      </c>
      <c r="AU301" s="255" t="s">
        <v>106</v>
      </c>
      <c r="AV301" s="14" t="s">
        <v>171</v>
      </c>
      <c r="AW301" s="14" t="s">
        <v>33</v>
      </c>
      <c r="AX301" s="14" t="s">
        <v>80</v>
      </c>
      <c r="AY301" s="255" t="s">
        <v>163</v>
      </c>
    </row>
    <row r="302" s="12" customFormat="1" ht="22.8" customHeight="1">
      <c r="A302" s="12"/>
      <c r="B302" s="204"/>
      <c r="C302" s="205"/>
      <c r="D302" s="206" t="s">
        <v>71</v>
      </c>
      <c r="E302" s="218" t="s">
        <v>624</v>
      </c>
      <c r="F302" s="218" t="s">
        <v>625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SUM(P303:P307)</f>
        <v>0</v>
      </c>
      <c r="Q302" s="212"/>
      <c r="R302" s="213">
        <f>SUM(R303:R307)</f>
        <v>0</v>
      </c>
      <c r="S302" s="212"/>
      <c r="T302" s="214">
        <f>SUM(T303:T307)</f>
        <v>0.28240000000000004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106</v>
      </c>
      <c r="AT302" s="216" t="s">
        <v>71</v>
      </c>
      <c r="AU302" s="216" t="s">
        <v>80</v>
      </c>
      <c r="AY302" s="215" t="s">
        <v>163</v>
      </c>
      <c r="BK302" s="217">
        <f>SUM(BK303:BK307)</f>
        <v>0</v>
      </c>
    </row>
    <row r="303" s="2" customFormat="1" ht="21.75" customHeight="1">
      <c r="A303" s="40"/>
      <c r="B303" s="41"/>
      <c r="C303" s="220" t="s">
        <v>626</v>
      </c>
      <c r="D303" s="220" t="s">
        <v>166</v>
      </c>
      <c r="E303" s="221" t="s">
        <v>627</v>
      </c>
      <c r="F303" s="222" t="s">
        <v>628</v>
      </c>
      <c r="G303" s="223" t="s">
        <v>169</v>
      </c>
      <c r="H303" s="224">
        <v>28</v>
      </c>
      <c r="I303" s="225"/>
      <c r="J303" s="226">
        <f>ROUND(I303*H303,2)</f>
        <v>0</v>
      </c>
      <c r="K303" s="222" t="s">
        <v>170</v>
      </c>
      <c r="L303" s="46"/>
      <c r="M303" s="227" t="s">
        <v>19</v>
      </c>
      <c r="N303" s="228" t="s">
        <v>44</v>
      </c>
      <c r="O303" s="86"/>
      <c r="P303" s="229">
        <f>O303*H303</f>
        <v>0</v>
      </c>
      <c r="Q303" s="229">
        <v>0</v>
      </c>
      <c r="R303" s="229">
        <f>Q303*H303</f>
        <v>0</v>
      </c>
      <c r="S303" s="229">
        <v>0.01</v>
      </c>
      <c r="T303" s="230">
        <f>S303*H303</f>
        <v>0.28000000000000003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255</v>
      </c>
      <c r="AT303" s="231" t="s">
        <v>166</v>
      </c>
      <c r="AU303" s="231" t="s">
        <v>106</v>
      </c>
      <c r="AY303" s="19" t="s">
        <v>163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106</v>
      </c>
      <c r="BK303" s="232">
        <f>ROUND(I303*H303,2)</f>
        <v>0</v>
      </c>
      <c r="BL303" s="19" t="s">
        <v>255</v>
      </c>
      <c r="BM303" s="231" t="s">
        <v>629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630</v>
      </c>
      <c r="G304" s="234"/>
      <c r="H304" s="238">
        <v>17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3" customFormat="1">
      <c r="A305" s="13"/>
      <c r="B305" s="233"/>
      <c r="C305" s="234"/>
      <c r="D305" s="235" t="s">
        <v>173</v>
      </c>
      <c r="E305" s="236" t="s">
        <v>19</v>
      </c>
      <c r="F305" s="237" t="s">
        <v>631</v>
      </c>
      <c r="G305" s="234"/>
      <c r="H305" s="238">
        <v>11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173</v>
      </c>
      <c r="AU305" s="244" t="s">
        <v>106</v>
      </c>
      <c r="AV305" s="13" t="s">
        <v>106</v>
      </c>
      <c r="AW305" s="13" t="s">
        <v>33</v>
      </c>
      <c r="AX305" s="13" t="s">
        <v>72</v>
      </c>
      <c r="AY305" s="244" t="s">
        <v>163</v>
      </c>
    </row>
    <row r="306" s="14" customFormat="1">
      <c r="A306" s="14"/>
      <c r="B306" s="245"/>
      <c r="C306" s="246"/>
      <c r="D306" s="235" t="s">
        <v>173</v>
      </c>
      <c r="E306" s="247" t="s">
        <v>19</v>
      </c>
      <c r="F306" s="248" t="s">
        <v>175</v>
      </c>
      <c r="G306" s="246"/>
      <c r="H306" s="249">
        <v>28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173</v>
      </c>
      <c r="AU306" s="255" t="s">
        <v>106</v>
      </c>
      <c r="AV306" s="14" t="s">
        <v>171</v>
      </c>
      <c r="AW306" s="14" t="s">
        <v>33</v>
      </c>
      <c r="AX306" s="14" t="s">
        <v>80</v>
      </c>
      <c r="AY306" s="255" t="s">
        <v>163</v>
      </c>
    </row>
    <row r="307" s="2" customFormat="1" ht="21.75" customHeight="1">
      <c r="A307" s="40"/>
      <c r="B307" s="41"/>
      <c r="C307" s="220" t="s">
        <v>632</v>
      </c>
      <c r="D307" s="220" t="s">
        <v>166</v>
      </c>
      <c r="E307" s="221" t="s">
        <v>633</v>
      </c>
      <c r="F307" s="222" t="s">
        <v>634</v>
      </c>
      <c r="G307" s="223" t="s">
        <v>355</v>
      </c>
      <c r="H307" s="224">
        <v>8</v>
      </c>
      <c r="I307" s="225"/>
      <c r="J307" s="226">
        <f>ROUND(I307*H307,2)</f>
        <v>0</v>
      </c>
      <c r="K307" s="222" t="s">
        <v>170</v>
      </c>
      <c r="L307" s="46"/>
      <c r="M307" s="227" t="s">
        <v>19</v>
      </c>
      <c r="N307" s="228" t="s">
        <v>44</v>
      </c>
      <c r="O307" s="86"/>
      <c r="P307" s="229">
        <f>O307*H307</f>
        <v>0</v>
      </c>
      <c r="Q307" s="229">
        <v>0</v>
      </c>
      <c r="R307" s="229">
        <f>Q307*H307</f>
        <v>0</v>
      </c>
      <c r="S307" s="229">
        <v>0.00029999999999999997</v>
      </c>
      <c r="T307" s="230">
        <f>S307*H307</f>
        <v>0.0023999999999999998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255</v>
      </c>
      <c r="AT307" s="231" t="s">
        <v>166</v>
      </c>
      <c r="AU307" s="231" t="s">
        <v>106</v>
      </c>
      <c r="AY307" s="19" t="s">
        <v>163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106</v>
      </c>
      <c r="BK307" s="232">
        <f>ROUND(I307*H307,2)</f>
        <v>0</v>
      </c>
      <c r="BL307" s="19" t="s">
        <v>255</v>
      </c>
      <c r="BM307" s="231" t="s">
        <v>635</v>
      </c>
    </row>
    <row r="308" s="12" customFormat="1" ht="22.8" customHeight="1">
      <c r="A308" s="12"/>
      <c r="B308" s="204"/>
      <c r="C308" s="205"/>
      <c r="D308" s="206" t="s">
        <v>71</v>
      </c>
      <c r="E308" s="218" t="s">
        <v>636</v>
      </c>
      <c r="F308" s="218" t="s">
        <v>637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SUM(P309:P319)</f>
        <v>0</v>
      </c>
      <c r="Q308" s="212"/>
      <c r="R308" s="213">
        <f>SUM(R309:R319)</f>
        <v>0</v>
      </c>
      <c r="S308" s="212"/>
      <c r="T308" s="214">
        <f>SUM(T309:T319)</f>
        <v>42.007379999999998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106</v>
      </c>
      <c r="AT308" s="216" t="s">
        <v>71</v>
      </c>
      <c r="AU308" s="216" t="s">
        <v>80</v>
      </c>
      <c r="AY308" s="215" t="s">
        <v>163</v>
      </c>
      <c r="BK308" s="217">
        <f>SUM(BK309:BK319)</f>
        <v>0</v>
      </c>
    </row>
    <row r="309" s="2" customFormat="1" ht="44.25" customHeight="1">
      <c r="A309" s="40"/>
      <c r="B309" s="41"/>
      <c r="C309" s="220" t="s">
        <v>638</v>
      </c>
      <c r="D309" s="220" t="s">
        <v>166</v>
      </c>
      <c r="E309" s="221" t="s">
        <v>639</v>
      </c>
      <c r="F309" s="222" t="s">
        <v>640</v>
      </c>
      <c r="G309" s="223" t="s">
        <v>169</v>
      </c>
      <c r="H309" s="224">
        <v>1089</v>
      </c>
      <c r="I309" s="225"/>
      <c r="J309" s="226">
        <f>ROUND(I309*H309,2)</f>
        <v>0</v>
      </c>
      <c r="K309" s="222" t="s">
        <v>170</v>
      </c>
      <c r="L309" s="46"/>
      <c r="M309" s="227" t="s">
        <v>19</v>
      </c>
      <c r="N309" s="228" t="s">
        <v>44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0.00042000000000000002</v>
      </c>
      <c r="T309" s="230">
        <f>S309*H309</f>
        <v>0.45738000000000001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255</v>
      </c>
      <c r="AT309" s="231" t="s">
        <v>166</v>
      </c>
      <c r="AU309" s="231" t="s">
        <v>106</v>
      </c>
      <c r="AY309" s="19" t="s">
        <v>163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106</v>
      </c>
      <c r="BK309" s="232">
        <f>ROUND(I309*H309,2)</f>
        <v>0</v>
      </c>
      <c r="BL309" s="19" t="s">
        <v>255</v>
      </c>
      <c r="BM309" s="231" t="s">
        <v>641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642</v>
      </c>
      <c r="G310" s="234"/>
      <c r="H310" s="238">
        <v>650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3" customFormat="1">
      <c r="A311" s="13"/>
      <c r="B311" s="233"/>
      <c r="C311" s="234"/>
      <c r="D311" s="235" t="s">
        <v>173</v>
      </c>
      <c r="E311" s="236" t="s">
        <v>19</v>
      </c>
      <c r="F311" s="237" t="s">
        <v>643</v>
      </c>
      <c r="G311" s="234"/>
      <c r="H311" s="238">
        <v>340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173</v>
      </c>
      <c r="AU311" s="244" t="s">
        <v>106</v>
      </c>
      <c r="AV311" s="13" t="s">
        <v>106</v>
      </c>
      <c r="AW311" s="13" t="s">
        <v>33</v>
      </c>
      <c r="AX311" s="13" t="s">
        <v>72</v>
      </c>
      <c r="AY311" s="244" t="s">
        <v>163</v>
      </c>
    </row>
    <row r="312" s="14" customFormat="1">
      <c r="A312" s="14"/>
      <c r="B312" s="245"/>
      <c r="C312" s="246"/>
      <c r="D312" s="235" t="s">
        <v>173</v>
      </c>
      <c r="E312" s="247" t="s">
        <v>19</v>
      </c>
      <c r="F312" s="248" t="s">
        <v>175</v>
      </c>
      <c r="G312" s="246"/>
      <c r="H312" s="249">
        <v>990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173</v>
      </c>
      <c r="AU312" s="255" t="s">
        <v>106</v>
      </c>
      <c r="AV312" s="14" t="s">
        <v>171</v>
      </c>
      <c r="AW312" s="14" t="s">
        <v>33</v>
      </c>
      <c r="AX312" s="14" t="s">
        <v>80</v>
      </c>
      <c r="AY312" s="255" t="s">
        <v>163</v>
      </c>
    </row>
    <row r="313" s="13" customFormat="1">
      <c r="A313" s="13"/>
      <c r="B313" s="233"/>
      <c r="C313" s="234"/>
      <c r="D313" s="235" t="s">
        <v>173</v>
      </c>
      <c r="E313" s="234"/>
      <c r="F313" s="237" t="s">
        <v>644</v>
      </c>
      <c r="G313" s="234"/>
      <c r="H313" s="238">
        <v>1089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4</v>
      </c>
      <c r="AX313" s="13" t="s">
        <v>80</v>
      </c>
      <c r="AY313" s="244" t="s">
        <v>163</v>
      </c>
    </row>
    <row r="314" s="2" customFormat="1" ht="44.25" customHeight="1">
      <c r="A314" s="40"/>
      <c r="B314" s="41"/>
      <c r="C314" s="220" t="s">
        <v>645</v>
      </c>
      <c r="D314" s="220" t="s">
        <v>166</v>
      </c>
      <c r="E314" s="221" t="s">
        <v>646</v>
      </c>
      <c r="F314" s="222" t="s">
        <v>647</v>
      </c>
      <c r="G314" s="223" t="s">
        <v>169</v>
      </c>
      <c r="H314" s="224">
        <v>600</v>
      </c>
      <c r="I314" s="225"/>
      <c r="J314" s="226">
        <f>ROUND(I314*H314,2)</f>
        <v>0</v>
      </c>
      <c r="K314" s="222" t="s">
        <v>170</v>
      </c>
      <c r="L314" s="46"/>
      <c r="M314" s="227" t="s">
        <v>19</v>
      </c>
      <c r="N314" s="228" t="s">
        <v>44</v>
      </c>
      <c r="O314" s="86"/>
      <c r="P314" s="229">
        <f>O314*H314</f>
        <v>0</v>
      </c>
      <c r="Q314" s="229">
        <v>0</v>
      </c>
      <c r="R314" s="229">
        <f>Q314*H314</f>
        <v>0</v>
      </c>
      <c r="S314" s="229">
        <v>0.00175</v>
      </c>
      <c r="T314" s="230">
        <f>S314*H314</f>
        <v>1.05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255</v>
      </c>
      <c r="AT314" s="231" t="s">
        <v>166</v>
      </c>
      <c r="AU314" s="231" t="s">
        <v>106</v>
      </c>
      <c r="AY314" s="19" t="s">
        <v>163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106</v>
      </c>
      <c r="BK314" s="232">
        <f>ROUND(I314*H314,2)</f>
        <v>0</v>
      </c>
      <c r="BL314" s="19" t="s">
        <v>255</v>
      </c>
      <c r="BM314" s="231" t="s">
        <v>648</v>
      </c>
    </row>
    <row r="315" s="13" customFormat="1">
      <c r="A315" s="13"/>
      <c r="B315" s="233"/>
      <c r="C315" s="234"/>
      <c r="D315" s="235" t="s">
        <v>173</v>
      </c>
      <c r="E315" s="236" t="s">
        <v>19</v>
      </c>
      <c r="F315" s="237" t="s">
        <v>649</v>
      </c>
      <c r="G315" s="234"/>
      <c r="H315" s="238">
        <v>600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173</v>
      </c>
      <c r="AU315" s="244" t="s">
        <v>106</v>
      </c>
      <c r="AV315" s="13" t="s">
        <v>106</v>
      </c>
      <c r="AW315" s="13" t="s">
        <v>33</v>
      </c>
      <c r="AX315" s="13" t="s">
        <v>72</v>
      </c>
      <c r="AY315" s="244" t="s">
        <v>163</v>
      </c>
    </row>
    <row r="316" s="14" customFormat="1">
      <c r="A316" s="14"/>
      <c r="B316" s="245"/>
      <c r="C316" s="246"/>
      <c r="D316" s="235" t="s">
        <v>173</v>
      </c>
      <c r="E316" s="247" t="s">
        <v>19</v>
      </c>
      <c r="F316" s="248" t="s">
        <v>175</v>
      </c>
      <c r="G316" s="246"/>
      <c r="H316" s="249">
        <v>600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173</v>
      </c>
      <c r="AU316" s="255" t="s">
        <v>106</v>
      </c>
      <c r="AV316" s="14" t="s">
        <v>171</v>
      </c>
      <c r="AW316" s="14" t="s">
        <v>33</v>
      </c>
      <c r="AX316" s="14" t="s">
        <v>80</v>
      </c>
      <c r="AY316" s="255" t="s">
        <v>163</v>
      </c>
    </row>
    <row r="317" s="2" customFormat="1" ht="44.25" customHeight="1">
      <c r="A317" s="40"/>
      <c r="B317" s="41"/>
      <c r="C317" s="220" t="s">
        <v>650</v>
      </c>
      <c r="D317" s="220" t="s">
        <v>166</v>
      </c>
      <c r="E317" s="221" t="s">
        <v>651</v>
      </c>
      <c r="F317" s="222" t="s">
        <v>652</v>
      </c>
      <c r="G317" s="223" t="s">
        <v>169</v>
      </c>
      <c r="H317" s="224">
        <v>300</v>
      </c>
      <c r="I317" s="225"/>
      <c r="J317" s="226">
        <f>ROUND(I317*H317,2)</f>
        <v>0</v>
      </c>
      <c r="K317" s="222" t="s">
        <v>170</v>
      </c>
      <c r="L317" s="46"/>
      <c r="M317" s="227" t="s">
        <v>19</v>
      </c>
      <c r="N317" s="228" t="s">
        <v>44</v>
      </c>
      <c r="O317" s="86"/>
      <c r="P317" s="229">
        <f>O317*H317</f>
        <v>0</v>
      </c>
      <c r="Q317" s="229">
        <v>0</v>
      </c>
      <c r="R317" s="229">
        <f>Q317*H317</f>
        <v>0</v>
      </c>
      <c r="S317" s="229">
        <v>0.13500000000000001</v>
      </c>
      <c r="T317" s="230">
        <f>S317*H317</f>
        <v>40.5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1" t="s">
        <v>255</v>
      </c>
      <c r="AT317" s="231" t="s">
        <v>166</v>
      </c>
      <c r="AU317" s="231" t="s">
        <v>106</v>
      </c>
      <c r="AY317" s="19" t="s">
        <v>163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9" t="s">
        <v>106</v>
      </c>
      <c r="BK317" s="232">
        <f>ROUND(I317*H317,2)</f>
        <v>0</v>
      </c>
      <c r="BL317" s="19" t="s">
        <v>255</v>
      </c>
      <c r="BM317" s="231" t="s">
        <v>653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654</v>
      </c>
      <c r="G318" s="234"/>
      <c r="H318" s="238">
        <v>300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300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12" customFormat="1" ht="22.8" customHeight="1">
      <c r="A320" s="12"/>
      <c r="B320" s="204"/>
      <c r="C320" s="205"/>
      <c r="D320" s="206" t="s">
        <v>71</v>
      </c>
      <c r="E320" s="218" t="s">
        <v>655</v>
      </c>
      <c r="F320" s="218" t="s">
        <v>656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SUM(P321:P323)</f>
        <v>0</v>
      </c>
      <c r="Q320" s="212"/>
      <c r="R320" s="213">
        <f>SUM(R321:R323)</f>
        <v>0</v>
      </c>
      <c r="S320" s="212"/>
      <c r="T320" s="214">
        <f>SUM(T321:T323)</f>
        <v>82.941000000000002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106</v>
      </c>
      <c r="AT320" s="216" t="s">
        <v>71</v>
      </c>
      <c r="AU320" s="216" t="s">
        <v>80</v>
      </c>
      <c r="AY320" s="215" t="s">
        <v>163</v>
      </c>
      <c r="BK320" s="217">
        <f>SUM(BK321:BK323)</f>
        <v>0</v>
      </c>
    </row>
    <row r="321" s="2" customFormat="1" ht="16.5" customHeight="1">
      <c r="A321" s="40"/>
      <c r="B321" s="41"/>
      <c r="C321" s="220" t="s">
        <v>657</v>
      </c>
      <c r="D321" s="220" t="s">
        <v>166</v>
      </c>
      <c r="E321" s="221" t="s">
        <v>658</v>
      </c>
      <c r="F321" s="222" t="s">
        <v>659</v>
      </c>
      <c r="G321" s="223" t="s">
        <v>420</v>
      </c>
      <c r="H321" s="224">
        <v>8</v>
      </c>
      <c r="I321" s="225"/>
      <c r="J321" s="226">
        <f>ROUND(I321*H321,2)</f>
        <v>0</v>
      </c>
      <c r="K321" s="222" t="s">
        <v>19</v>
      </c>
      <c r="L321" s="46"/>
      <c r="M321" s="227" t="s">
        <v>19</v>
      </c>
      <c r="N321" s="228" t="s">
        <v>44</v>
      </c>
      <c r="O321" s="86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255</v>
      </c>
      <c r="AT321" s="231" t="s">
        <v>166</v>
      </c>
      <c r="AU321" s="231" t="s">
        <v>106</v>
      </c>
      <c r="AY321" s="19" t="s">
        <v>163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106</v>
      </c>
      <c r="BK321" s="232">
        <f>ROUND(I321*H321,2)</f>
        <v>0</v>
      </c>
      <c r="BL321" s="19" t="s">
        <v>255</v>
      </c>
      <c r="BM321" s="231" t="s">
        <v>660</v>
      </c>
    </row>
    <row r="322" s="2" customFormat="1" ht="21.75" customHeight="1">
      <c r="A322" s="40"/>
      <c r="B322" s="41"/>
      <c r="C322" s="220" t="s">
        <v>661</v>
      </c>
      <c r="D322" s="220" t="s">
        <v>166</v>
      </c>
      <c r="E322" s="221" t="s">
        <v>662</v>
      </c>
      <c r="F322" s="222" t="s">
        <v>663</v>
      </c>
      <c r="G322" s="223" t="s">
        <v>279</v>
      </c>
      <c r="H322" s="224">
        <v>1000</v>
      </c>
      <c r="I322" s="225"/>
      <c r="J322" s="226">
        <f>ROUND(I322*H322,2)</f>
        <v>0</v>
      </c>
      <c r="K322" s="222" t="s">
        <v>170</v>
      </c>
      <c r="L322" s="46"/>
      <c r="M322" s="227" t="s">
        <v>19</v>
      </c>
      <c r="N322" s="228" t="s">
        <v>44</v>
      </c>
      <c r="O322" s="86"/>
      <c r="P322" s="229">
        <f>O322*H322</f>
        <v>0</v>
      </c>
      <c r="Q322" s="229">
        <v>0</v>
      </c>
      <c r="R322" s="229">
        <f>Q322*H322</f>
        <v>0</v>
      </c>
      <c r="S322" s="229">
        <v>0.076480000000000006</v>
      </c>
      <c r="T322" s="230">
        <f>S322*H322</f>
        <v>76.480000000000004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1" t="s">
        <v>255</v>
      </c>
      <c r="AT322" s="231" t="s">
        <v>166</v>
      </c>
      <c r="AU322" s="231" t="s">
        <v>106</v>
      </c>
      <c r="AY322" s="19" t="s">
        <v>163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9" t="s">
        <v>106</v>
      </c>
      <c r="BK322" s="232">
        <f>ROUND(I322*H322,2)</f>
        <v>0</v>
      </c>
      <c r="BL322" s="19" t="s">
        <v>255</v>
      </c>
      <c r="BM322" s="231" t="s">
        <v>664</v>
      </c>
    </row>
    <row r="323" s="2" customFormat="1" ht="21.75" customHeight="1">
      <c r="A323" s="40"/>
      <c r="B323" s="41"/>
      <c r="C323" s="220" t="s">
        <v>665</v>
      </c>
      <c r="D323" s="220" t="s">
        <v>166</v>
      </c>
      <c r="E323" s="221" t="s">
        <v>666</v>
      </c>
      <c r="F323" s="222" t="s">
        <v>667</v>
      </c>
      <c r="G323" s="223" t="s">
        <v>279</v>
      </c>
      <c r="H323" s="224">
        <v>1300</v>
      </c>
      <c r="I323" s="225"/>
      <c r="J323" s="226">
        <f>ROUND(I323*H323,2)</f>
        <v>0</v>
      </c>
      <c r="K323" s="222" t="s">
        <v>170</v>
      </c>
      <c r="L323" s="46"/>
      <c r="M323" s="227" t="s">
        <v>19</v>
      </c>
      <c r="N323" s="228" t="s">
        <v>44</v>
      </c>
      <c r="O323" s="86"/>
      <c r="P323" s="229">
        <f>O323*H323</f>
        <v>0</v>
      </c>
      <c r="Q323" s="229">
        <v>0</v>
      </c>
      <c r="R323" s="229">
        <f>Q323*H323</f>
        <v>0</v>
      </c>
      <c r="S323" s="229">
        <v>0.0049699999999999996</v>
      </c>
      <c r="T323" s="230">
        <f>S323*H323</f>
        <v>6.4609999999999994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255</v>
      </c>
      <c r="AT323" s="231" t="s">
        <v>166</v>
      </c>
      <c r="AU323" s="231" t="s">
        <v>106</v>
      </c>
      <c r="AY323" s="19" t="s">
        <v>163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106</v>
      </c>
      <c r="BK323" s="232">
        <f>ROUND(I323*H323,2)</f>
        <v>0</v>
      </c>
      <c r="BL323" s="19" t="s">
        <v>255</v>
      </c>
      <c r="BM323" s="231" t="s">
        <v>668</v>
      </c>
    </row>
    <row r="324" s="12" customFormat="1" ht="22.8" customHeight="1">
      <c r="A324" s="12"/>
      <c r="B324" s="204"/>
      <c r="C324" s="205"/>
      <c r="D324" s="206" t="s">
        <v>71</v>
      </c>
      <c r="E324" s="218" t="s">
        <v>669</v>
      </c>
      <c r="F324" s="218" t="s">
        <v>670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P325</f>
        <v>0</v>
      </c>
      <c r="Q324" s="212"/>
      <c r="R324" s="213">
        <f>R325</f>
        <v>0.17549999999999999</v>
      </c>
      <c r="S324" s="212"/>
      <c r="T324" s="214">
        <f>T325</f>
        <v>1.5389999999999999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106</v>
      </c>
      <c r="AT324" s="216" t="s">
        <v>71</v>
      </c>
      <c r="AU324" s="216" t="s">
        <v>80</v>
      </c>
      <c r="AY324" s="215" t="s">
        <v>163</v>
      </c>
      <c r="BK324" s="217">
        <f>BK325</f>
        <v>0</v>
      </c>
    </row>
    <row r="325" s="2" customFormat="1" ht="21.75" customHeight="1">
      <c r="A325" s="40"/>
      <c r="B325" s="41"/>
      <c r="C325" s="220" t="s">
        <v>671</v>
      </c>
      <c r="D325" s="220" t="s">
        <v>166</v>
      </c>
      <c r="E325" s="221" t="s">
        <v>672</v>
      </c>
      <c r="F325" s="222" t="s">
        <v>673</v>
      </c>
      <c r="G325" s="223" t="s">
        <v>279</v>
      </c>
      <c r="H325" s="224">
        <v>450</v>
      </c>
      <c r="I325" s="225"/>
      <c r="J325" s="226">
        <f>ROUND(I325*H325,2)</f>
        <v>0</v>
      </c>
      <c r="K325" s="222" t="s">
        <v>170</v>
      </c>
      <c r="L325" s="46"/>
      <c r="M325" s="227" t="s">
        <v>19</v>
      </c>
      <c r="N325" s="228" t="s">
        <v>44</v>
      </c>
      <c r="O325" s="86"/>
      <c r="P325" s="229">
        <f>O325*H325</f>
        <v>0</v>
      </c>
      <c r="Q325" s="229">
        <v>0.00038999999999999999</v>
      </c>
      <c r="R325" s="229">
        <f>Q325*H325</f>
        <v>0.17549999999999999</v>
      </c>
      <c r="S325" s="229">
        <v>0.0034199999999999999</v>
      </c>
      <c r="T325" s="230">
        <f>S325*H325</f>
        <v>1.5389999999999999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1" t="s">
        <v>255</v>
      </c>
      <c r="AT325" s="231" t="s">
        <v>166</v>
      </c>
      <c r="AU325" s="231" t="s">
        <v>106</v>
      </c>
      <c r="AY325" s="19" t="s">
        <v>163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9" t="s">
        <v>106</v>
      </c>
      <c r="BK325" s="232">
        <f>ROUND(I325*H325,2)</f>
        <v>0</v>
      </c>
      <c r="BL325" s="19" t="s">
        <v>255</v>
      </c>
      <c r="BM325" s="231" t="s">
        <v>674</v>
      </c>
    </row>
    <row r="326" s="12" customFormat="1" ht="22.8" customHeight="1">
      <c r="A326" s="12"/>
      <c r="B326" s="204"/>
      <c r="C326" s="205"/>
      <c r="D326" s="206" t="s">
        <v>71</v>
      </c>
      <c r="E326" s="218" t="s">
        <v>675</v>
      </c>
      <c r="F326" s="218" t="s">
        <v>676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SUM(P327:P341)</f>
        <v>0</v>
      </c>
      <c r="Q326" s="212"/>
      <c r="R326" s="213">
        <f>SUM(R327:R341)</f>
        <v>0</v>
      </c>
      <c r="S326" s="212"/>
      <c r="T326" s="214">
        <f>SUM(T327:T341)</f>
        <v>0.98568999999999996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106</v>
      </c>
      <c r="AT326" s="216" t="s">
        <v>71</v>
      </c>
      <c r="AU326" s="216" t="s">
        <v>80</v>
      </c>
      <c r="AY326" s="215" t="s">
        <v>163</v>
      </c>
      <c r="BK326" s="217">
        <f>SUM(BK327:BK341)</f>
        <v>0</v>
      </c>
    </row>
    <row r="327" s="2" customFormat="1" ht="21.75" customHeight="1">
      <c r="A327" s="40"/>
      <c r="B327" s="41"/>
      <c r="C327" s="220" t="s">
        <v>677</v>
      </c>
      <c r="D327" s="220" t="s">
        <v>166</v>
      </c>
      <c r="E327" s="221" t="s">
        <v>678</v>
      </c>
      <c r="F327" s="222" t="s">
        <v>679</v>
      </c>
      <c r="G327" s="223" t="s">
        <v>530</v>
      </c>
      <c r="H327" s="224">
        <v>8</v>
      </c>
      <c r="I327" s="225"/>
      <c r="J327" s="226">
        <f>ROUND(I327*H327,2)</f>
        <v>0</v>
      </c>
      <c r="K327" s="222" t="s">
        <v>170</v>
      </c>
      <c r="L327" s="46"/>
      <c r="M327" s="227" t="s">
        <v>19</v>
      </c>
      <c r="N327" s="228" t="s">
        <v>44</v>
      </c>
      <c r="O327" s="86"/>
      <c r="P327" s="229">
        <f>O327*H327</f>
        <v>0</v>
      </c>
      <c r="Q327" s="229">
        <v>0</v>
      </c>
      <c r="R327" s="229">
        <f>Q327*H327</f>
        <v>0</v>
      </c>
      <c r="S327" s="229">
        <v>0.01933</v>
      </c>
      <c r="T327" s="230">
        <f>S327*H327</f>
        <v>0.15464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255</v>
      </c>
      <c r="AT327" s="231" t="s">
        <v>166</v>
      </c>
      <c r="AU327" s="231" t="s">
        <v>106</v>
      </c>
      <c r="AY327" s="19" t="s">
        <v>163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106</v>
      </c>
      <c r="BK327" s="232">
        <f>ROUND(I327*H327,2)</f>
        <v>0</v>
      </c>
      <c r="BL327" s="19" t="s">
        <v>255</v>
      </c>
      <c r="BM327" s="231" t="s">
        <v>680</v>
      </c>
    </row>
    <row r="328" s="13" customFormat="1">
      <c r="A328" s="13"/>
      <c r="B328" s="233"/>
      <c r="C328" s="234"/>
      <c r="D328" s="235" t="s">
        <v>173</v>
      </c>
      <c r="E328" s="236" t="s">
        <v>19</v>
      </c>
      <c r="F328" s="237" t="s">
        <v>681</v>
      </c>
      <c r="G328" s="234"/>
      <c r="H328" s="238">
        <v>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173</v>
      </c>
      <c r="AU328" s="244" t="s">
        <v>106</v>
      </c>
      <c r="AV328" s="13" t="s">
        <v>106</v>
      </c>
      <c r="AW328" s="13" t="s">
        <v>33</v>
      </c>
      <c r="AX328" s="13" t="s">
        <v>72</v>
      </c>
      <c r="AY328" s="244" t="s">
        <v>163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682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4" customFormat="1">
      <c r="A330" s="14"/>
      <c r="B330" s="245"/>
      <c r="C330" s="246"/>
      <c r="D330" s="235" t="s">
        <v>173</v>
      </c>
      <c r="E330" s="247" t="s">
        <v>19</v>
      </c>
      <c r="F330" s="248" t="s">
        <v>175</v>
      </c>
      <c r="G330" s="246"/>
      <c r="H330" s="249">
        <v>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173</v>
      </c>
      <c r="AU330" s="255" t="s">
        <v>106</v>
      </c>
      <c r="AV330" s="14" t="s">
        <v>171</v>
      </c>
      <c r="AW330" s="14" t="s">
        <v>33</v>
      </c>
      <c r="AX330" s="14" t="s">
        <v>80</v>
      </c>
      <c r="AY330" s="255" t="s">
        <v>163</v>
      </c>
    </row>
    <row r="331" s="2" customFormat="1" ht="16.5" customHeight="1">
      <c r="A331" s="40"/>
      <c r="B331" s="41"/>
      <c r="C331" s="220" t="s">
        <v>683</v>
      </c>
      <c r="D331" s="220" t="s">
        <v>166</v>
      </c>
      <c r="E331" s="221" t="s">
        <v>684</v>
      </c>
      <c r="F331" s="222" t="s">
        <v>685</v>
      </c>
      <c r="G331" s="223" t="s">
        <v>530</v>
      </c>
      <c r="H331" s="224">
        <v>27</v>
      </c>
      <c r="I331" s="225"/>
      <c r="J331" s="226">
        <f>ROUND(I331*H331,2)</f>
        <v>0</v>
      </c>
      <c r="K331" s="222" t="s">
        <v>170</v>
      </c>
      <c r="L331" s="46"/>
      <c r="M331" s="227" t="s">
        <v>19</v>
      </c>
      <c r="N331" s="228" t="s">
        <v>44</v>
      </c>
      <c r="O331" s="86"/>
      <c r="P331" s="229">
        <f>O331*H331</f>
        <v>0</v>
      </c>
      <c r="Q331" s="229">
        <v>0</v>
      </c>
      <c r="R331" s="229">
        <f>Q331*H331</f>
        <v>0</v>
      </c>
      <c r="S331" s="229">
        <v>0.019460000000000002</v>
      </c>
      <c r="T331" s="230">
        <f>S331*H331</f>
        <v>0.52542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1" t="s">
        <v>255</v>
      </c>
      <c r="AT331" s="231" t="s">
        <v>166</v>
      </c>
      <c r="AU331" s="231" t="s">
        <v>106</v>
      </c>
      <c r="AY331" s="19" t="s">
        <v>163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9" t="s">
        <v>106</v>
      </c>
      <c r="BK331" s="232">
        <f>ROUND(I331*H331,2)</f>
        <v>0</v>
      </c>
      <c r="BL331" s="19" t="s">
        <v>255</v>
      </c>
      <c r="BM331" s="231" t="s">
        <v>686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687</v>
      </c>
      <c r="G332" s="234"/>
      <c r="H332" s="238">
        <v>13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3" customFormat="1">
      <c r="A333" s="13"/>
      <c r="B333" s="233"/>
      <c r="C333" s="234"/>
      <c r="D333" s="235" t="s">
        <v>173</v>
      </c>
      <c r="E333" s="236" t="s">
        <v>19</v>
      </c>
      <c r="F333" s="237" t="s">
        <v>688</v>
      </c>
      <c r="G333" s="234"/>
      <c r="H333" s="238">
        <v>14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173</v>
      </c>
      <c r="AU333" s="244" t="s">
        <v>106</v>
      </c>
      <c r="AV333" s="13" t="s">
        <v>106</v>
      </c>
      <c r="AW333" s="13" t="s">
        <v>33</v>
      </c>
      <c r="AX333" s="13" t="s">
        <v>72</v>
      </c>
      <c r="AY333" s="244" t="s">
        <v>163</v>
      </c>
    </row>
    <row r="334" s="14" customFormat="1">
      <c r="A334" s="14"/>
      <c r="B334" s="245"/>
      <c r="C334" s="246"/>
      <c r="D334" s="235" t="s">
        <v>173</v>
      </c>
      <c r="E334" s="247" t="s">
        <v>19</v>
      </c>
      <c r="F334" s="248" t="s">
        <v>175</v>
      </c>
      <c r="G334" s="246"/>
      <c r="H334" s="249">
        <v>27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173</v>
      </c>
      <c r="AU334" s="255" t="s">
        <v>106</v>
      </c>
      <c r="AV334" s="14" t="s">
        <v>171</v>
      </c>
      <c r="AW334" s="14" t="s">
        <v>33</v>
      </c>
      <c r="AX334" s="14" t="s">
        <v>80</v>
      </c>
      <c r="AY334" s="255" t="s">
        <v>163</v>
      </c>
    </row>
    <row r="335" s="2" customFormat="1" ht="16.5" customHeight="1">
      <c r="A335" s="40"/>
      <c r="B335" s="41"/>
      <c r="C335" s="220" t="s">
        <v>689</v>
      </c>
      <c r="D335" s="220" t="s">
        <v>166</v>
      </c>
      <c r="E335" s="221" t="s">
        <v>690</v>
      </c>
      <c r="F335" s="222" t="s">
        <v>691</v>
      </c>
      <c r="G335" s="223" t="s">
        <v>530</v>
      </c>
      <c r="H335" s="224">
        <v>1</v>
      </c>
      <c r="I335" s="225"/>
      <c r="J335" s="226">
        <f>ROUND(I335*H335,2)</f>
        <v>0</v>
      </c>
      <c r="K335" s="222" t="s">
        <v>170</v>
      </c>
      <c r="L335" s="46"/>
      <c r="M335" s="227" t="s">
        <v>19</v>
      </c>
      <c r="N335" s="228" t="s">
        <v>44</v>
      </c>
      <c r="O335" s="86"/>
      <c r="P335" s="229">
        <f>O335*H335</f>
        <v>0</v>
      </c>
      <c r="Q335" s="229">
        <v>0</v>
      </c>
      <c r="R335" s="229">
        <f>Q335*H335</f>
        <v>0</v>
      </c>
      <c r="S335" s="229">
        <v>0.022499999999999999</v>
      </c>
      <c r="T335" s="230">
        <f>S335*H335</f>
        <v>0.022499999999999999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1" t="s">
        <v>255</v>
      </c>
      <c r="AT335" s="231" t="s">
        <v>166</v>
      </c>
      <c r="AU335" s="231" t="s">
        <v>106</v>
      </c>
      <c r="AY335" s="19" t="s">
        <v>163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9" t="s">
        <v>106</v>
      </c>
      <c r="BK335" s="232">
        <f>ROUND(I335*H335,2)</f>
        <v>0</v>
      </c>
      <c r="BL335" s="19" t="s">
        <v>255</v>
      </c>
      <c r="BM335" s="231" t="s">
        <v>692</v>
      </c>
    </row>
    <row r="336" s="2" customFormat="1" ht="21.75" customHeight="1">
      <c r="A336" s="40"/>
      <c r="B336" s="41"/>
      <c r="C336" s="220" t="s">
        <v>693</v>
      </c>
      <c r="D336" s="220" t="s">
        <v>166</v>
      </c>
      <c r="E336" s="221" t="s">
        <v>694</v>
      </c>
      <c r="F336" s="222" t="s">
        <v>695</v>
      </c>
      <c r="G336" s="223" t="s">
        <v>530</v>
      </c>
      <c r="H336" s="224">
        <v>1</v>
      </c>
      <c r="I336" s="225"/>
      <c r="J336" s="226">
        <f>ROUND(I336*H336,2)</f>
        <v>0</v>
      </c>
      <c r="K336" s="222" t="s">
        <v>170</v>
      </c>
      <c r="L336" s="46"/>
      <c r="M336" s="227" t="s">
        <v>19</v>
      </c>
      <c r="N336" s="228" t="s">
        <v>44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0.024500000000000001</v>
      </c>
      <c r="T336" s="230">
        <f>S336*H336</f>
        <v>0.024500000000000001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255</v>
      </c>
      <c r="AT336" s="231" t="s">
        <v>166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255</v>
      </c>
      <c r="BM336" s="231" t="s">
        <v>696</v>
      </c>
    </row>
    <row r="337" s="2" customFormat="1" ht="21.75" customHeight="1">
      <c r="A337" s="40"/>
      <c r="B337" s="41"/>
      <c r="C337" s="220" t="s">
        <v>697</v>
      </c>
      <c r="D337" s="220" t="s">
        <v>166</v>
      </c>
      <c r="E337" s="221" t="s">
        <v>698</v>
      </c>
      <c r="F337" s="222" t="s">
        <v>699</v>
      </c>
      <c r="G337" s="223" t="s">
        <v>530</v>
      </c>
      <c r="H337" s="224">
        <v>1</v>
      </c>
      <c r="I337" s="225"/>
      <c r="J337" s="226">
        <f>ROUND(I337*H337,2)</f>
        <v>0</v>
      </c>
      <c r="K337" s="222" t="s">
        <v>170</v>
      </c>
      <c r="L337" s="46"/>
      <c r="M337" s="227" t="s">
        <v>19</v>
      </c>
      <c r="N337" s="228" t="s">
        <v>44</v>
      </c>
      <c r="O337" s="86"/>
      <c r="P337" s="229">
        <f>O337*H337</f>
        <v>0</v>
      </c>
      <c r="Q337" s="229">
        <v>0</v>
      </c>
      <c r="R337" s="229">
        <f>Q337*H337</f>
        <v>0</v>
      </c>
      <c r="S337" s="229">
        <v>0.017069999999999998</v>
      </c>
      <c r="T337" s="230">
        <f>S337*H337</f>
        <v>0.017069999999999998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1" t="s">
        <v>255</v>
      </c>
      <c r="AT337" s="231" t="s">
        <v>166</v>
      </c>
      <c r="AU337" s="231" t="s">
        <v>106</v>
      </c>
      <c r="AY337" s="19" t="s">
        <v>163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9" t="s">
        <v>106</v>
      </c>
      <c r="BK337" s="232">
        <f>ROUND(I337*H337,2)</f>
        <v>0</v>
      </c>
      <c r="BL337" s="19" t="s">
        <v>255</v>
      </c>
      <c r="BM337" s="231" t="s">
        <v>700</v>
      </c>
    </row>
    <row r="338" s="2" customFormat="1" ht="21.75" customHeight="1">
      <c r="A338" s="40"/>
      <c r="B338" s="41"/>
      <c r="C338" s="220" t="s">
        <v>701</v>
      </c>
      <c r="D338" s="220" t="s">
        <v>166</v>
      </c>
      <c r="E338" s="221" t="s">
        <v>702</v>
      </c>
      <c r="F338" s="222" t="s">
        <v>703</v>
      </c>
      <c r="G338" s="223" t="s">
        <v>530</v>
      </c>
      <c r="H338" s="224">
        <v>2</v>
      </c>
      <c r="I338" s="225"/>
      <c r="J338" s="226">
        <f>ROUND(I338*H338,2)</f>
        <v>0</v>
      </c>
      <c r="K338" s="222" t="s">
        <v>170</v>
      </c>
      <c r="L338" s="46"/>
      <c r="M338" s="227" t="s">
        <v>19</v>
      </c>
      <c r="N338" s="228" t="s">
        <v>44</v>
      </c>
      <c r="O338" s="86"/>
      <c r="P338" s="229">
        <f>O338*H338</f>
        <v>0</v>
      </c>
      <c r="Q338" s="229">
        <v>0</v>
      </c>
      <c r="R338" s="229">
        <f>Q338*H338</f>
        <v>0</v>
      </c>
      <c r="S338" s="229">
        <v>0.027199999999999998</v>
      </c>
      <c r="T338" s="230">
        <f>S338*H338</f>
        <v>0.054399999999999997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255</v>
      </c>
      <c r="AT338" s="231" t="s">
        <v>166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255</v>
      </c>
      <c r="BM338" s="231" t="s">
        <v>704</v>
      </c>
    </row>
    <row r="339" s="2" customFormat="1" ht="21.75" customHeight="1">
      <c r="A339" s="40"/>
      <c r="B339" s="41"/>
      <c r="C339" s="220" t="s">
        <v>705</v>
      </c>
      <c r="D339" s="220" t="s">
        <v>166</v>
      </c>
      <c r="E339" s="221" t="s">
        <v>706</v>
      </c>
      <c r="F339" s="222" t="s">
        <v>707</v>
      </c>
      <c r="G339" s="223" t="s">
        <v>530</v>
      </c>
      <c r="H339" s="224">
        <v>4</v>
      </c>
      <c r="I339" s="225"/>
      <c r="J339" s="226">
        <f>ROUND(I339*H339,2)</f>
        <v>0</v>
      </c>
      <c r="K339" s="222" t="s">
        <v>170</v>
      </c>
      <c r="L339" s="46"/>
      <c r="M339" s="227" t="s">
        <v>19</v>
      </c>
      <c r="N339" s="228" t="s">
        <v>44</v>
      </c>
      <c r="O339" s="86"/>
      <c r="P339" s="229">
        <f>O339*H339</f>
        <v>0</v>
      </c>
      <c r="Q339" s="229">
        <v>0</v>
      </c>
      <c r="R339" s="229">
        <f>Q339*H339</f>
        <v>0</v>
      </c>
      <c r="S339" s="229">
        <v>0.034700000000000002</v>
      </c>
      <c r="T339" s="230">
        <f>S339*H339</f>
        <v>0.13880000000000001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1" t="s">
        <v>255</v>
      </c>
      <c r="AT339" s="231" t="s">
        <v>166</v>
      </c>
      <c r="AU339" s="231" t="s">
        <v>106</v>
      </c>
      <c r="AY339" s="19" t="s">
        <v>163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9" t="s">
        <v>106</v>
      </c>
      <c r="BK339" s="232">
        <f>ROUND(I339*H339,2)</f>
        <v>0</v>
      </c>
      <c r="BL339" s="19" t="s">
        <v>255</v>
      </c>
      <c r="BM339" s="231" t="s">
        <v>708</v>
      </c>
    </row>
    <row r="340" s="2" customFormat="1" ht="16.5" customHeight="1">
      <c r="A340" s="40"/>
      <c r="B340" s="41"/>
      <c r="C340" s="220" t="s">
        <v>709</v>
      </c>
      <c r="D340" s="220" t="s">
        <v>166</v>
      </c>
      <c r="E340" s="221" t="s">
        <v>710</v>
      </c>
      <c r="F340" s="222" t="s">
        <v>711</v>
      </c>
      <c r="G340" s="223" t="s">
        <v>530</v>
      </c>
      <c r="H340" s="224">
        <v>31</v>
      </c>
      <c r="I340" s="225"/>
      <c r="J340" s="226">
        <f>ROUND(I340*H340,2)</f>
        <v>0</v>
      </c>
      <c r="K340" s="222" t="s">
        <v>170</v>
      </c>
      <c r="L340" s="46"/>
      <c r="M340" s="227" t="s">
        <v>19</v>
      </c>
      <c r="N340" s="228" t="s">
        <v>44</v>
      </c>
      <c r="O340" s="86"/>
      <c r="P340" s="229">
        <f>O340*H340</f>
        <v>0</v>
      </c>
      <c r="Q340" s="229">
        <v>0</v>
      </c>
      <c r="R340" s="229">
        <f>Q340*H340</f>
        <v>0</v>
      </c>
      <c r="S340" s="229">
        <v>0.00156</v>
      </c>
      <c r="T340" s="230">
        <f>S340*H340</f>
        <v>0.04836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255</v>
      </c>
      <c r="AT340" s="231" t="s">
        <v>166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255</v>
      </c>
      <c r="BM340" s="231" t="s">
        <v>712</v>
      </c>
    </row>
    <row r="341" s="2" customFormat="1" ht="33" customHeight="1">
      <c r="A341" s="40"/>
      <c r="B341" s="41"/>
      <c r="C341" s="220" t="s">
        <v>713</v>
      </c>
      <c r="D341" s="220" t="s">
        <v>166</v>
      </c>
      <c r="E341" s="221" t="s">
        <v>714</v>
      </c>
      <c r="F341" s="222" t="s">
        <v>715</v>
      </c>
      <c r="G341" s="223" t="s">
        <v>262</v>
      </c>
      <c r="H341" s="224">
        <v>0.85799999999999998</v>
      </c>
      <c r="I341" s="225"/>
      <c r="J341" s="226">
        <f>ROUND(I341*H341,2)</f>
        <v>0</v>
      </c>
      <c r="K341" s="222" t="s">
        <v>170</v>
      </c>
      <c r="L341" s="46"/>
      <c r="M341" s="227" t="s">
        <v>19</v>
      </c>
      <c r="N341" s="228" t="s">
        <v>44</v>
      </c>
      <c r="O341" s="8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1" t="s">
        <v>255</v>
      </c>
      <c r="AT341" s="231" t="s">
        <v>166</v>
      </c>
      <c r="AU341" s="231" t="s">
        <v>106</v>
      </c>
      <c r="AY341" s="19" t="s">
        <v>163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9" t="s">
        <v>106</v>
      </c>
      <c r="BK341" s="232">
        <f>ROUND(I341*H341,2)</f>
        <v>0</v>
      </c>
      <c r="BL341" s="19" t="s">
        <v>255</v>
      </c>
      <c r="BM341" s="231" t="s">
        <v>716</v>
      </c>
    </row>
    <row r="342" s="12" customFormat="1" ht="22.8" customHeight="1">
      <c r="A342" s="12"/>
      <c r="B342" s="204"/>
      <c r="C342" s="205"/>
      <c r="D342" s="206" t="s">
        <v>71</v>
      </c>
      <c r="E342" s="218" t="s">
        <v>717</v>
      </c>
      <c r="F342" s="218" t="s">
        <v>718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SUM(P343:P344)</f>
        <v>0</v>
      </c>
      <c r="Q342" s="212"/>
      <c r="R342" s="213">
        <f>SUM(R343:R344)</f>
        <v>0.00034000000000000002</v>
      </c>
      <c r="S342" s="212"/>
      <c r="T342" s="214">
        <f>SUM(T343:T344)</f>
        <v>1.0845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106</v>
      </c>
      <c r="AT342" s="216" t="s">
        <v>71</v>
      </c>
      <c r="AU342" s="216" t="s">
        <v>80</v>
      </c>
      <c r="AY342" s="215" t="s">
        <v>163</v>
      </c>
      <c r="BK342" s="217">
        <f>SUM(BK343:BK344)</f>
        <v>0</v>
      </c>
    </row>
    <row r="343" s="2" customFormat="1" ht="21.75" customHeight="1">
      <c r="A343" s="40"/>
      <c r="B343" s="41"/>
      <c r="C343" s="220" t="s">
        <v>719</v>
      </c>
      <c r="D343" s="220" t="s">
        <v>166</v>
      </c>
      <c r="E343" s="221" t="s">
        <v>720</v>
      </c>
      <c r="F343" s="222" t="s">
        <v>721</v>
      </c>
      <c r="G343" s="223" t="s">
        <v>355</v>
      </c>
      <c r="H343" s="224">
        <v>2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0.00017000000000000001</v>
      </c>
      <c r="R343" s="229">
        <f>Q343*H343</f>
        <v>0.00034000000000000002</v>
      </c>
      <c r="S343" s="229">
        <v>0.54225000000000001</v>
      </c>
      <c r="T343" s="230">
        <f>S343*H343</f>
        <v>1.0845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255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255</v>
      </c>
      <c r="BM343" s="231" t="s">
        <v>722</v>
      </c>
    </row>
    <row r="344" s="2" customFormat="1" ht="33" customHeight="1">
      <c r="A344" s="40"/>
      <c r="B344" s="41"/>
      <c r="C344" s="220" t="s">
        <v>723</v>
      </c>
      <c r="D344" s="220" t="s">
        <v>166</v>
      </c>
      <c r="E344" s="221" t="s">
        <v>724</v>
      </c>
      <c r="F344" s="222" t="s">
        <v>725</v>
      </c>
      <c r="G344" s="223" t="s">
        <v>262</v>
      </c>
      <c r="H344" s="224">
        <v>1.7969999999999999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255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255</v>
      </c>
      <c r="BM344" s="231" t="s">
        <v>726</v>
      </c>
    </row>
    <row r="345" s="12" customFormat="1" ht="22.8" customHeight="1">
      <c r="A345" s="12"/>
      <c r="B345" s="204"/>
      <c r="C345" s="205"/>
      <c r="D345" s="206" t="s">
        <v>71</v>
      </c>
      <c r="E345" s="218" t="s">
        <v>727</v>
      </c>
      <c r="F345" s="218" t="s">
        <v>728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SUM(P346:P348)</f>
        <v>0</v>
      </c>
      <c r="Q345" s="212"/>
      <c r="R345" s="213">
        <f>SUM(R346:R348)</f>
        <v>0.0304</v>
      </c>
      <c r="S345" s="212"/>
      <c r="T345" s="214">
        <f>SUM(T346:T348)</f>
        <v>7.2618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106</v>
      </c>
      <c r="AT345" s="216" t="s">
        <v>71</v>
      </c>
      <c r="AU345" s="216" t="s">
        <v>80</v>
      </c>
      <c r="AY345" s="215" t="s">
        <v>163</v>
      </c>
      <c r="BK345" s="217">
        <f>SUM(BK346:BK348)</f>
        <v>0</v>
      </c>
    </row>
    <row r="346" s="2" customFormat="1" ht="21.75" customHeight="1">
      <c r="A346" s="40"/>
      <c r="B346" s="41"/>
      <c r="C346" s="220" t="s">
        <v>729</v>
      </c>
      <c r="D346" s="220" t="s">
        <v>166</v>
      </c>
      <c r="E346" s="221" t="s">
        <v>730</v>
      </c>
      <c r="F346" s="222" t="s">
        <v>731</v>
      </c>
      <c r="G346" s="223" t="s">
        <v>279</v>
      </c>
      <c r="H346" s="224">
        <v>35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0</v>
      </c>
      <c r="R346" s="229">
        <f>Q346*H346</f>
        <v>0</v>
      </c>
      <c r="S346" s="229">
        <v>0.20748</v>
      </c>
      <c r="T346" s="230">
        <f>S346*H346</f>
        <v>7.2618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255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255</v>
      </c>
      <c r="BM346" s="231" t="s">
        <v>732</v>
      </c>
    </row>
    <row r="347" s="2" customFormat="1" ht="33" customHeight="1">
      <c r="A347" s="40"/>
      <c r="B347" s="41"/>
      <c r="C347" s="220" t="s">
        <v>733</v>
      </c>
      <c r="D347" s="220" t="s">
        <v>166</v>
      </c>
      <c r="E347" s="221" t="s">
        <v>734</v>
      </c>
      <c r="F347" s="222" t="s">
        <v>735</v>
      </c>
      <c r="G347" s="223" t="s">
        <v>355</v>
      </c>
      <c r="H347" s="224">
        <v>2</v>
      </c>
      <c r="I347" s="225"/>
      <c r="J347" s="226">
        <f>ROUND(I347*H347,2)</f>
        <v>0</v>
      </c>
      <c r="K347" s="222" t="s">
        <v>170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0.0152</v>
      </c>
      <c r="R347" s="229">
        <f>Q347*H347</f>
        <v>0.0304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255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255</v>
      </c>
      <c r="BM347" s="231" t="s">
        <v>736</v>
      </c>
    </row>
    <row r="348" s="2" customFormat="1" ht="33" customHeight="1">
      <c r="A348" s="40"/>
      <c r="B348" s="41"/>
      <c r="C348" s="220" t="s">
        <v>737</v>
      </c>
      <c r="D348" s="220" t="s">
        <v>166</v>
      </c>
      <c r="E348" s="221" t="s">
        <v>738</v>
      </c>
      <c r="F348" s="222" t="s">
        <v>739</v>
      </c>
      <c r="G348" s="223" t="s">
        <v>262</v>
      </c>
      <c r="H348" s="224">
        <v>4.1500000000000004</v>
      </c>
      <c r="I348" s="225"/>
      <c r="J348" s="226">
        <f>ROUND(I348*H348,2)</f>
        <v>0</v>
      </c>
      <c r="K348" s="222" t="s">
        <v>170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255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255</v>
      </c>
      <c r="BM348" s="231" t="s">
        <v>740</v>
      </c>
    </row>
    <row r="349" s="12" customFormat="1" ht="22.8" customHeight="1">
      <c r="A349" s="12"/>
      <c r="B349" s="204"/>
      <c r="C349" s="205"/>
      <c r="D349" s="206" t="s">
        <v>71</v>
      </c>
      <c r="E349" s="218" t="s">
        <v>741</v>
      </c>
      <c r="F349" s="218" t="s">
        <v>742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SUM(P350:P352)</f>
        <v>0</v>
      </c>
      <c r="Q349" s="212"/>
      <c r="R349" s="213">
        <f>SUM(R350:R352)</f>
        <v>0.11200000000000002</v>
      </c>
      <c r="S349" s="212"/>
      <c r="T349" s="214">
        <f>SUM(T350:T352)</f>
        <v>12.249000000000001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106</v>
      </c>
      <c r="AT349" s="216" t="s">
        <v>71</v>
      </c>
      <c r="AU349" s="216" t="s">
        <v>80</v>
      </c>
      <c r="AY349" s="215" t="s">
        <v>163</v>
      </c>
      <c r="BK349" s="217">
        <f>SUM(BK350:BK352)</f>
        <v>0</v>
      </c>
    </row>
    <row r="350" s="2" customFormat="1" ht="21.75" customHeight="1">
      <c r="A350" s="40"/>
      <c r="B350" s="41"/>
      <c r="C350" s="220" t="s">
        <v>743</v>
      </c>
      <c r="D350" s="220" t="s">
        <v>166</v>
      </c>
      <c r="E350" s="221" t="s">
        <v>744</v>
      </c>
      <c r="F350" s="222" t="s">
        <v>745</v>
      </c>
      <c r="G350" s="223" t="s">
        <v>279</v>
      </c>
      <c r="H350" s="224">
        <v>1100</v>
      </c>
      <c r="I350" s="225"/>
      <c r="J350" s="226">
        <f>ROUND(I350*H350,2)</f>
        <v>0</v>
      </c>
      <c r="K350" s="222" t="s">
        <v>170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5.0000000000000002E-05</v>
      </c>
      <c r="R350" s="229">
        <f>Q350*H350</f>
        <v>0.055</v>
      </c>
      <c r="S350" s="229">
        <v>0.0047299999999999998</v>
      </c>
      <c r="T350" s="230">
        <f>S350*H350</f>
        <v>5.2029999999999994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255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255</v>
      </c>
      <c r="BM350" s="231" t="s">
        <v>746</v>
      </c>
    </row>
    <row r="351" s="2" customFormat="1" ht="21.75" customHeight="1">
      <c r="A351" s="40"/>
      <c r="B351" s="41"/>
      <c r="C351" s="220" t="s">
        <v>747</v>
      </c>
      <c r="D351" s="220" t="s">
        <v>166</v>
      </c>
      <c r="E351" s="221" t="s">
        <v>748</v>
      </c>
      <c r="F351" s="222" t="s">
        <v>749</v>
      </c>
      <c r="G351" s="223" t="s">
        <v>279</v>
      </c>
      <c r="H351" s="224">
        <v>800</v>
      </c>
      <c r="I351" s="225"/>
      <c r="J351" s="226">
        <f>ROUND(I351*H351,2)</f>
        <v>0</v>
      </c>
      <c r="K351" s="222" t="s">
        <v>170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6.0000000000000002E-05</v>
      </c>
      <c r="R351" s="229">
        <f>Q351*H351</f>
        <v>0.048000000000000001</v>
      </c>
      <c r="S351" s="229">
        <v>0.0084100000000000008</v>
      </c>
      <c r="T351" s="230">
        <f>S351*H351</f>
        <v>6.7280000000000006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255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255</v>
      </c>
      <c r="BM351" s="231" t="s">
        <v>750</v>
      </c>
    </row>
    <row r="352" s="2" customFormat="1" ht="16.5" customHeight="1">
      <c r="A352" s="40"/>
      <c r="B352" s="41"/>
      <c r="C352" s="220" t="s">
        <v>751</v>
      </c>
      <c r="D352" s="220" t="s">
        <v>166</v>
      </c>
      <c r="E352" s="221" t="s">
        <v>752</v>
      </c>
      <c r="F352" s="222" t="s">
        <v>753</v>
      </c>
      <c r="G352" s="223" t="s">
        <v>279</v>
      </c>
      <c r="H352" s="224">
        <v>300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3.0000000000000001E-05</v>
      </c>
      <c r="R352" s="229">
        <f>Q352*H352</f>
        <v>0.0090000000000000011</v>
      </c>
      <c r="S352" s="229">
        <v>0.00106</v>
      </c>
      <c r="T352" s="230">
        <f>S352*H352</f>
        <v>0.318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255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255</v>
      </c>
      <c r="BM352" s="231" t="s">
        <v>754</v>
      </c>
    </row>
    <row r="353" s="12" customFormat="1" ht="22.8" customHeight="1">
      <c r="A353" s="12"/>
      <c r="B353" s="204"/>
      <c r="C353" s="205"/>
      <c r="D353" s="206" t="s">
        <v>71</v>
      </c>
      <c r="E353" s="218" t="s">
        <v>755</v>
      </c>
      <c r="F353" s="218" t="s">
        <v>756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SUM(P354:P356)</f>
        <v>0</v>
      </c>
      <c r="Q353" s="212"/>
      <c r="R353" s="213">
        <f>SUM(R354:R356)</f>
        <v>0.00064000000000000005</v>
      </c>
      <c r="S353" s="212"/>
      <c r="T353" s="214">
        <f>SUM(T354:T356)</f>
        <v>9.7194400000000005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106</v>
      </c>
      <c r="AT353" s="216" t="s">
        <v>71</v>
      </c>
      <c r="AU353" s="216" t="s">
        <v>80</v>
      </c>
      <c r="AY353" s="215" t="s">
        <v>163</v>
      </c>
      <c r="BK353" s="217">
        <f>SUM(BK354:BK356)</f>
        <v>0</v>
      </c>
    </row>
    <row r="354" s="2" customFormat="1" ht="16.5" customHeight="1">
      <c r="A354" s="40"/>
      <c r="B354" s="41"/>
      <c r="C354" s="220" t="s">
        <v>757</v>
      </c>
      <c r="D354" s="220" t="s">
        <v>166</v>
      </c>
      <c r="E354" s="221" t="s">
        <v>758</v>
      </c>
      <c r="F354" s="222" t="s">
        <v>759</v>
      </c>
      <c r="G354" s="223" t="s">
        <v>169</v>
      </c>
      <c r="H354" s="224">
        <v>400</v>
      </c>
      <c r="I354" s="225"/>
      <c r="J354" s="226">
        <f>ROUND(I354*H354,2)</f>
        <v>0</v>
      </c>
      <c r="K354" s="222" t="s">
        <v>170</v>
      </c>
      <c r="L354" s="46"/>
      <c r="M354" s="227" t="s">
        <v>19</v>
      </c>
      <c r="N354" s="228" t="s">
        <v>44</v>
      </c>
      <c r="O354" s="86"/>
      <c r="P354" s="229">
        <f>O354*H354</f>
        <v>0</v>
      </c>
      <c r="Q354" s="229">
        <v>0</v>
      </c>
      <c r="R354" s="229">
        <f>Q354*H354</f>
        <v>0</v>
      </c>
      <c r="S354" s="229">
        <v>0.023800000000000002</v>
      </c>
      <c r="T354" s="230">
        <f>S354*H354</f>
        <v>9.5200000000000014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255</v>
      </c>
      <c r="AT354" s="231" t="s">
        <v>166</v>
      </c>
      <c r="AU354" s="231" t="s">
        <v>106</v>
      </c>
      <c r="AY354" s="19" t="s">
        <v>163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106</v>
      </c>
      <c r="BK354" s="232">
        <f>ROUND(I354*H354,2)</f>
        <v>0</v>
      </c>
      <c r="BL354" s="19" t="s">
        <v>255</v>
      </c>
      <c r="BM354" s="231" t="s">
        <v>760</v>
      </c>
    </row>
    <row r="355" s="2" customFormat="1" ht="21.75" customHeight="1">
      <c r="A355" s="40"/>
      <c r="B355" s="41"/>
      <c r="C355" s="220" t="s">
        <v>761</v>
      </c>
      <c r="D355" s="220" t="s">
        <v>166</v>
      </c>
      <c r="E355" s="221" t="s">
        <v>762</v>
      </c>
      <c r="F355" s="222" t="s">
        <v>763</v>
      </c>
      <c r="G355" s="223" t="s">
        <v>355</v>
      </c>
      <c r="H355" s="224">
        <v>8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8.0000000000000007E-05</v>
      </c>
      <c r="R355" s="229">
        <f>Q355*H355</f>
        <v>0.00064000000000000005</v>
      </c>
      <c r="S355" s="229">
        <v>0.024930000000000001</v>
      </c>
      <c r="T355" s="230">
        <f>S355*H355</f>
        <v>0.19944000000000001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255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255</v>
      </c>
      <c r="BM355" s="231" t="s">
        <v>764</v>
      </c>
    </row>
    <row r="356" s="2" customFormat="1" ht="33" customHeight="1">
      <c r="A356" s="40"/>
      <c r="B356" s="41"/>
      <c r="C356" s="220" t="s">
        <v>765</v>
      </c>
      <c r="D356" s="220" t="s">
        <v>166</v>
      </c>
      <c r="E356" s="221" t="s">
        <v>766</v>
      </c>
      <c r="F356" s="222" t="s">
        <v>767</v>
      </c>
      <c r="G356" s="223" t="s">
        <v>262</v>
      </c>
      <c r="H356" s="224">
        <v>9.7189999999999994</v>
      </c>
      <c r="I356" s="225"/>
      <c r="J356" s="226">
        <f>ROUND(I356*H356,2)</f>
        <v>0</v>
      </c>
      <c r="K356" s="222" t="s">
        <v>170</v>
      </c>
      <c r="L356" s="46"/>
      <c r="M356" s="227" t="s">
        <v>19</v>
      </c>
      <c r="N356" s="228" t="s">
        <v>44</v>
      </c>
      <c r="O356" s="8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1" t="s">
        <v>255</v>
      </c>
      <c r="AT356" s="231" t="s">
        <v>166</v>
      </c>
      <c r="AU356" s="231" t="s">
        <v>106</v>
      </c>
      <c r="AY356" s="19" t="s">
        <v>163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9" t="s">
        <v>106</v>
      </c>
      <c r="BK356" s="232">
        <f>ROUND(I356*H356,2)</f>
        <v>0</v>
      </c>
      <c r="BL356" s="19" t="s">
        <v>255</v>
      </c>
      <c r="BM356" s="231" t="s">
        <v>768</v>
      </c>
    </row>
    <row r="357" s="12" customFormat="1" ht="22.8" customHeight="1">
      <c r="A357" s="12"/>
      <c r="B357" s="204"/>
      <c r="C357" s="205"/>
      <c r="D357" s="206" t="s">
        <v>71</v>
      </c>
      <c r="E357" s="218" t="s">
        <v>769</v>
      </c>
      <c r="F357" s="218" t="s">
        <v>770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SUM(P358:P361)</f>
        <v>0</v>
      </c>
      <c r="Q357" s="212"/>
      <c r="R357" s="213">
        <f>SUM(R358:R361)</f>
        <v>0</v>
      </c>
      <c r="S357" s="212"/>
      <c r="T357" s="214">
        <f>SUM(T358:T361)</f>
        <v>0.82579999999999987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106</v>
      </c>
      <c r="AT357" s="216" t="s">
        <v>71</v>
      </c>
      <c r="AU357" s="216" t="s">
        <v>80</v>
      </c>
      <c r="AY357" s="215" t="s">
        <v>163</v>
      </c>
      <c r="BK357" s="217">
        <f>SUM(BK358:BK361)</f>
        <v>0</v>
      </c>
    </row>
    <row r="358" s="2" customFormat="1" ht="33" customHeight="1">
      <c r="A358" s="40"/>
      <c r="B358" s="41"/>
      <c r="C358" s="220" t="s">
        <v>771</v>
      </c>
      <c r="D358" s="220" t="s">
        <v>166</v>
      </c>
      <c r="E358" s="221" t="s">
        <v>772</v>
      </c>
      <c r="F358" s="222" t="s">
        <v>773</v>
      </c>
      <c r="G358" s="223" t="s">
        <v>355</v>
      </c>
      <c r="H358" s="224">
        <v>250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4.8000000000000001E-05</v>
      </c>
      <c r="T358" s="230">
        <f>S358*H358</f>
        <v>0.012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255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255</v>
      </c>
      <c r="BM358" s="231" t="s">
        <v>774</v>
      </c>
    </row>
    <row r="359" s="2" customFormat="1" ht="44.25" customHeight="1">
      <c r="A359" s="40"/>
      <c r="B359" s="41"/>
      <c r="C359" s="220" t="s">
        <v>775</v>
      </c>
      <c r="D359" s="220" t="s">
        <v>166</v>
      </c>
      <c r="E359" s="221" t="s">
        <v>776</v>
      </c>
      <c r="F359" s="222" t="s">
        <v>777</v>
      </c>
      <c r="G359" s="223" t="s">
        <v>355</v>
      </c>
      <c r="H359" s="224">
        <v>600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0</v>
      </c>
      <c r="R359" s="229">
        <f>Q359*H359</f>
        <v>0</v>
      </c>
      <c r="S359" s="229">
        <v>4.8000000000000001E-05</v>
      </c>
      <c r="T359" s="230">
        <f>S359*H359</f>
        <v>0.028799999999999999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255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255</v>
      </c>
      <c r="BM359" s="231" t="s">
        <v>778</v>
      </c>
    </row>
    <row r="360" s="2" customFormat="1" ht="33" customHeight="1">
      <c r="A360" s="40"/>
      <c r="B360" s="41"/>
      <c r="C360" s="220" t="s">
        <v>779</v>
      </c>
      <c r="D360" s="220" t="s">
        <v>166</v>
      </c>
      <c r="E360" s="221" t="s">
        <v>780</v>
      </c>
      <c r="F360" s="222" t="s">
        <v>781</v>
      </c>
      <c r="G360" s="223" t="s">
        <v>355</v>
      </c>
      <c r="H360" s="224">
        <v>450</v>
      </c>
      <c r="I360" s="225"/>
      <c r="J360" s="226">
        <f>ROUND(I360*H360,2)</f>
        <v>0</v>
      </c>
      <c r="K360" s="222" t="s">
        <v>170</v>
      </c>
      <c r="L360" s="46"/>
      <c r="M360" s="227" t="s">
        <v>19</v>
      </c>
      <c r="N360" s="228" t="s">
        <v>44</v>
      </c>
      <c r="O360" s="86"/>
      <c r="P360" s="229">
        <f>O360*H360</f>
        <v>0</v>
      </c>
      <c r="Q360" s="229">
        <v>0</v>
      </c>
      <c r="R360" s="229">
        <f>Q360*H360</f>
        <v>0</v>
      </c>
      <c r="S360" s="229">
        <v>0.0012999999999999999</v>
      </c>
      <c r="T360" s="230">
        <f>S360*H360</f>
        <v>0.58499999999999996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255</v>
      </c>
      <c r="AT360" s="231" t="s">
        <v>166</v>
      </c>
      <c r="AU360" s="231" t="s">
        <v>106</v>
      </c>
      <c r="AY360" s="19" t="s">
        <v>163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106</v>
      </c>
      <c r="BK360" s="232">
        <f>ROUND(I360*H360,2)</f>
        <v>0</v>
      </c>
      <c r="BL360" s="19" t="s">
        <v>255</v>
      </c>
      <c r="BM360" s="231" t="s">
        <v>782</v>
      </c>
    </row>
    <row r="361" s="2" customFormat="1" ht="44.25" customHeight="1">
      <c r="A361" s="40"/>
      <c r="B361" s="41"/>
      <c r="C361" s="220" t="s">
        <v>783</v>
      </c>
      <c r="D361" s="220" t="s">
        <v>166</v>
      </c>
      <c r="E361" s="221" t="s">
        <v>784</v>
      </c>
      <c r="F361" s="222" t="s">
        <v>785</v>
      </c>
      <c r="G361" s="223" t="s">
        <v>355</v>
      </c>
      <c r="H361" s="224">
        <v>200</v>
      </c>
      <c r="I361" s="225"/>
      <c r="J361" s="226">
        <f>ROUND(I361*H361,2)</f>
        <v>0</v>
      </c>
      <c r="K361" s="222" t="s">
        <v>170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0.001</v>
      </c>
      <c r="T361" s="230">
        <f>S361*H361</f>
        <v>0.20000000000000001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255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255</v>
      </c>
      <c r="BM361" s="231" t="s">
        <v>786</v>
      </c>
    </row>
    <row r="362" s="12" customFormat="1" ht="22.8" customHeight="1">
      <c r="A362" s="12"/>
      <c r="B362" s="204"/>
      <c r="C362" s="205"/>
      <c r="D362" s="206" t="s">
        <v>71</v>
      </c>
      <c r="E362" s="218" t="s">
        <v>787</v>
      </c>
      <c r="F362" s="218" t="s">
        <v>788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SUM(P363:P373)</f>
        <v>0</v>
      </c>
      <c r="Q362" s="212"/>
      <c r="R362" s="213">
        <f>SUM(R363:R373)</f>
        <v>0</v>
      </c>
      <c r="S362" s="212"/>
      <c r="T362" s="214">
        <f>SUM(T363:T373)</f>
        <v>19.640000000000001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106</v>
      </c>
      <c r="AT362" s="216" t="s">
        <v>71</v>
      </c>
      <c r="AU362" s="216" t="s">
        <v>80</v>
      </c>
      <c r="AY362" s="215" t="s">
        <v>163</v>
      </c>
      <c r="BK362" s="217">
        <f>SUM(BK363:BK373)</f>
        <v>0</v>
      </c>
    </row>
    <row r="363" s="2" customFormat="1" ht="16.5" customHeight="1">
      <c r="A363" s="40"/>
      <c r="B363" s="41"/>
      <c r="C363" s="220" t="s">
        <v>789</v>
      </c>
      <c r="D363" s="220" t="s">
        <v>166</v>
      </c>
      <c r="E363" s="221" t="s">
        <v>790</v>
      </c>
      <c r="F363" s="222" t="s">
        <v>791</v>
      </c>
      <c r="G363" s="223" t="s">
        <v>169</v>
      </c>
      <c r="H363" s="224">
        <v>180</v>
      </c>
      <c r="I363" s="225"/>
      <c r="J363" s="226">
        <f>ROUND(I363*H363,2)</f>
        <v>0</v>
      </c>
      <c r="K363" s="222" t="s">
        <v>170</v>
      </c>
      <c r="L363" s="46"/>
      <c r="M363" s="227" t="s">
        <v>19</v>
      </c>
      <c r="N363" s="228" t="s">
        <v>44</v>
      </c>
      <c r="O363" s="86"/>
      <c r="P363" s="229">
        <f>O363*H363</f>
        <v>0</v>
      </c>
      <c r="Q363" s="229">
        <v>0</v>
      </c>
      <c r="R363" s="229">
        <f>Q363*H363</f>
        <v>0</v>
      </c>
      <c r="S363" s="229">
        <v>0.021999999999999999</v>
      </c>
      <c r="T363" s="230">
        <f>S363*H363</f>
        <v>3.96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255</v>
      </c>
      <c r="AT363" s="231" t="s">
        <v>166</v>
      </c>
      <c r="AU363" s="231" t="s">
        <v>106</v>
      </c>
      <c r="AY363" s="19" t="s">
        <v>163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106</v>
      </c>
      <c r="BK363" s="232">
        <f>ROUND(I363*H363,2)</f>
        <v>0</v>
      </c>
      <c r="BL363" s="19" t="s">
        <v>255</v>
      </c>
      <c r="BM363" s="231" t="s">
        <v>792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793</v>
      </c>
      <c r="G364" s="234"/>
      <c r="H364" s="238">
        <v>180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80</v>
      </c>
      <c r="AY364" s="244" t="s">
        <v>163</v>
      </c>
    </row>
    <row r="365" s="2" customFormat="1" ht="33" customHeight="1">
      <c r="A365" s="40"/>
      <c r="B365" s="41"/>
      <c r="C365" s="220" t="s">
        <v>794</v>
      </c>
      <c r="D365" s="220" t="s">
        <v>166</v>
      </c>
      <c r="E365" s="221" t="s">
        <v>795</v>
      </c>
      <c r="F365" s="222" t="s">
        <v>796</v>
      </c>
      <c r="G365" s="223" t="s">
        <v>169</v>
      </c>
      <c r="H365" s="224">
        <v>300</v>
      </c>
      <c r="I365" s="225"/>
      <c r="J365" s="226">
        <f>ROUND(I365*H365,2)</f>
        <v>0</v>
      </c>
      <c r="K365" s="222" t="s">
        <v>170</v>
      </c>
      <c r="L365" s="46"/>
      <c r="M365" s="227" t="s">
        <v>19</v>
      </c>
      <c r="N365" s="228" t="s">
        <v>44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0.025600000000000001</v>
      </c>
      <c r="T365" s="230">
        <f>S365*H365</f>
        <v>7.6800000000000006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255</v>
      </c>
      <c r="AT365" s="231" t="s">
        <v>166</v>
      </c>
      <c r="AU365" s="231" t="s">
        <v>106</v>
      </c>
      <c r="AY365" s="19" t="s">
        <v>163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106</v>
      </c>
      <c r="BK365" s="232">
        <f>ROUND(I365*H365,2)</f>
        <v>0</v>
      </c>
      <c r="BL365" s="19" t="s">
        <v>255</v>
      </c>
      <c r="BM365" s="231" t="s">
        <v>797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798</v>
      </c>
      <c r="G366" s="234"/>
      <c r="H366" s="238">
        <v>300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4" customFormat="1">
      <c r="A367" s="14"/>
      <c r="B367" s="245"/>
      <c r="C367" s="246"/>
      <c r="D367" s="235" t="s">
        <v>173</v>
      </c>
      <c r="E367" s="247" t="s">
        <v>19</v>
      </c>
      <c r="F367" s="248" t="s">
        <v>175</v>
      </c>
      <c r="G367" s="246"/>
      <c r="H367" s="249">
        <v>300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173</v>
      </c>
      <c r="AU367" s="255" t="s">
        <v>106</v>
      </c>
      <c r="AV367" s="14" t="s">
        <v>171</v>
      </c>
      <c r="AW367" s="14" t="s">
        <v>33</v>
      </c>
      <c r="AX367" s="14" t="s">
        <v>80</v>
      </c>
      <c r="AY367" s="255" t="s">
        <v>163</v>
      </c>
    </row>
    <row r="368" s="2" customFormat="1" ht="16.5" customHeight="1">
      <c r="A368" s="40"/>
      <c r="B368" s="41"/>
      <c r="C368" s="220" t="s">
        <v>799</v>
      </c>
      <c r="D368" s="220" t="s">
        <v>166</v>
      </c>
      <c r="E368" s="221" t="s">
        <v>800</v>
      </c>
      <c r="F368" s="222" t="s">
        <v>801</v>
      </c>
      <c r="G368" s="223" t="s">
        <v>169</v>
      </c>
      <c r="H368" s="224">
        <v>45</v>
      </c>
      <c r="I368" s="225"/>
      <c r="J368" s="226">
        <f>ROUND(I368*H368,2)</f>
        <v>0</v>
      </c>
      <c r="K368" s="222" t="s">
        <v>170</v>
      </c>
      <c r="L368" s="46"/>
      <c r="M368" s="227" t="s">
        <v>19</v>
      </c>
      <c r="N368" s="228" t="s">
        <v>44</v>
      </c>
      <c r="O368" s="86"/>
      <c r="P368" s="229">
        <f>O368*H368</f>
        <v>0</v>
      </c>
      <c r="Q368" s="229">
        <v>0</v>
      </c>
      <c r="R368" s="229">
        <f>Q368*H368</f>
        <v>0</v>
      </c>
      <c r="S368" s="229">
        <v>0.016</v>
      </c>
      <c r="T368" s="230">
        <f>S368*H368</f>
        <v>0.71999999999999997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255</v>
      </c>
      <c r="AT368" s="231" t="s">
        <v>166</v>
      </c>
      <c r="AU368" s="231" t="s">
        <v>106</v>
      </c>
      <c r="AY368" s="19" t="s">
        <v>163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106</v>
      </c>
      <c r="BK368" s="232">
        <f>ROUND(I368*H368,2)</f>
        <v>0</v>
      </c>
      <c r="BL368" s="19" t="s">
        <v>255</v>
      </c>
      <c r="BM368" s="231" t="s">
        <v>802</v>
      </c>
    </row>
    <row r="369" s="13" customFormat="1">
      <c r="A369" s="13"/>
      <c r="B369" s="233"/>
      <c r="C369" s="234"/>
      <c r="D369" s="235" t="s">
        <v>173</v>
      </c>
      <c r="E369" s="236" t="s">
        <v>19</v>
      </c>
      <c r="F369" s="237" t="s">
        <v>803</v>
      </c>
      <c r="G369" s="234"/>
      <c r="H369" s="238">
        <v>45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173</v>
      </c>
      <c r="AU369" s="244" t="s">
        <v>106</v>
      </c>
      <c r="AV369" s="13" t="s">
        <v>106</v>
      </c>
      <c r="AW369" s="13" t="s">
        <v>33</v>
      </c>
      <c r="AX369" s="13" t="s">
        <v>72</v>
      </c>
      <c r="AY369" s="244" t="s">
        <v>163</v>
      </c>
    </row>
    <row r="370" s="14" customFormat="1">
      <c r="A370" s="14"/>
      <c r="B370" s="245"/>
      <c r="C370" s="246"/>
      <c r="D370" s="235" t="s">
        <v>173</v>
      </c>
      <c r="E370" s="247" t="s">
        <v>19</v>
      </c>
      <c r="F370" s="248" t="s">
        <v>175</v>
      </c>
      <c r="G370" s="246"/>
      <c r="H370" s="249">
        <v>45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173</v>
      </c>
      <c r="AU370" s="255" t="s">
        <v>106</v>
      </c>
      <c r="AV370" s="14" t="s">
        <v>171</v>
      </c>
      <c r="AW370" s="14" t="s">
        <v>33</v>
      </c>
      <c r="AX370" s="14" t="s">
        <v>80</v>
      </c>
      <c r="AY370" s="255" t="s">
        <v>163</v>
      </c>
    </row>
    <row r="371" s="2" customFormat="1" ht="21.75" customHeight="1">
      <c r="A371" s="40"/>
      <c r="B371" s="41"/>
      <c r="C371" s="220" t="s">
        <v>804</v>
      </c>
      <c r="D371" s="220" t="s">
        <v>166</v>
      </c>
      <c r="E371" s="221" t="s">
        <v>805</v>
      </c>
      <c r="F371" s="222" t="s">
        <v>806</v>
      </c>
      <c r="G371" s="223" t="s">
        <v>169</v>
      </c>
      <c r="H371" s="224">
        <v>520</v>
      </c>
      <c r="I371" s="225"/>
      <c r="J371" s="226">
        <f>ROUND(I371*H371,2)</f>
        <v>0</v>
      </c>
      <c r="K371" s="222" t="s">
        <v>170</v>
      </c>
      <c r="L371" s="46"/>
      <c r="M371" s="227" t="s">
        <v>19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0.014</v>
      </c>
      <c r="T371" s="230">
        <f>S371*H371</f>
        <v>7.2800000000000002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255</v>
      </c>
      <c r="AT371" s="231" t="s">
        <v>166</v>
      </c>
      <c r="AU371" s="231" t="s">
        <v>106</v>
      </c>
      <c r="AY371" s="19" t="s">
        <v>163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106</v>
      </c>
      <c r="BK371" s="232">
        <f>ROUND(I371*H371,2)</f>
        <v>0</v>
      </c>
      <c r="BL371" s="19" t="s">
        <v>255</v>
      </c>
      <c r="BM371" s="231" t="s">
        <v>807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808</v>
      </c>
      <c r="G372" s="234"/>
      <c r="H372" s="238">
        <v>520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4" customFormat="1">
      <c r="A373" s="14"/>
      <c r="B373" s="245"/>
      <c r="C373" s="246"/>
      <c r="D373" s="235" t="s">
        <v>173</v>
      </c>
      <c r="E373" s="247" t="s">
        <v>19</v>
      </c>
      <c r="F373" s="248" t="s">
        <v>175</v>
      </c>
      <c r="G373" s="246"/>
      <c r="H373" s="249">
        <v>520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173</v>
      </c>
      <c r="AU373" s="255" t="s">
        <v>106</v>
      </c>
      <c r="AV373" s="14" t="s">
        <v>171</v>
      </c>
      <c r="AW373" s="14" t="s">
        <v>33</v>
      </c>
      <c r="AX373" s="14" t="s">
        <v>80</v>
      </c>
      <c r="AY373" s="255" t="s">
        <v>163</v>
      </c>
    </row>
    <row r="374" s="12" customFormat="1" ht="22.8" customHeight="1">
      <c r="A374" s="12"/>
      <c r="B374" s="204"/>
      <c r="C374" s="205"/>
      <c r="D374" s="206" t="s">
        <v>71</v>
      </c>
      <c r="E374" s="218" t="s">
        <v>809</v>
      </c>
      <c r="F374" s="218" t="s">
        <v>810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SUM(P375:P381)</f>
        <v>0</v>
      </c>
      <c r="Q374" s="212"/>
      <c r="R374" s="213">
        <f>SUM(R375:R381)</f>
        <v>0</v>
      </c>
      <c r="S374" s="212"/>
      <c r="T374" s="214">
        <f>SUM(T375:T381)</f>
        <v>9.9881400000000014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106</v>
      </c>
      <c r="AT374" s="216" t="s">
        <v>71</v>
      </c>
      <c r="AU374" s="216" t="s">
        <v>80</v>
      </c>
      <c r="AY374" s="215" t="s">
        <v>163</v>
      </c>
      <c r="BK374" s="217">
        <f>SUM(BK375:BK381)</f>
        <v>0</v>
      </c>
    </row>
    <row r="375" s="2" customFormat="1" ht="33" customHeight="1">
      <c r="A375" s="40"/>
      <c r="B375" s="41"/>
      <c r="C375" s="220" t="s">
        <v>811</v>
      </c>
      <c r="D375" s="220" t="s">
        <v>166</v>
      </c>
      <c r="E375" s="221" t="s">
        <v>812</v>
      </c>
      <c r="F375" s="222" t="s">
        <v>813</v>
      </c>
      <c r="G375" s="223" t="s">
        <v>169</v>
      </c>
      <c r="H375" s="224">
        <v>450</v>
      </c>
      <c r="I375" s="225"/>
      <c r="J375" s="226">
        <f>ROUND(I375*H375,2)</f>
        <v>0</v>
      </c>
      <c r="K375" s="222" t="s">
        <v>170</v>
      </c>
      <c r="L375" s="46"/>
      <c r="M375" s="227" t="s">
        <v>19</v>
      </c>
      <c r="N375" s="228" t="s">
        <v>44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0.017860000000000001</v>
      </c>
      <c r="T375" s="230">
        <f>S375*H375</f>
        <v>8.0370000000000008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255</v>
      </c>
      <c r="AT375" s="231" t="s">
        <v>166</v>
      </c>
      <c r="AU375" s="231" t="s">
        <v>106</v>
      </c>
      <c r="AY375" s="19" t="s">
        <v>163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106</v>
      </c>
      <c r="BK375" s="232">
        <f>ROUND(I375*H375,2)</f>
        <v>0</v>
      </c>
      <c r="BL375" s="19" t="s">
        <v>255</v>
      </c>
      <c r="BM375" s="231" t="s">
        <v>814</v>
      </c>
    </row>
    <row r="376" s="13" customFormat="1">
      <c r="A376" s="13"/>
      <c r="B376" s="233"/>
      <c r="C376" s="234"/>
      <c r="D376" s="235" t="s">
        <v>173</v>
      </c>
      <c r="E376" s="236" t="s">
        <v>19</v>
      </c>
      <c r="F376" s="237" t="s">
        <v>815</v>
      </c>
      <c r="G376" s="234"/>
      <c r="H376" s="238">
        <v>450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173</v>
      </c>
      <c r="AU376" s="244" t="s">
        <v>106</v>
      </c>
      <c r="AV376" s="13" t="s">
        <v>106</v>
      </c>
      <c r="AW376" s="13" t="s">
        <v>33</v>
      </c>
      <c r="AX376" s="13" t="s">
        <v>80</v>
      </c>
      <c r="AY376" s="244" t="s">
        <v>163</v>
      </c>
    </row>
    <row r="377" s="2" customFormat="1" ht="21.75" customHeight="1">
      <c r="A377" s="40"/>
      <c r="B377" s="41"/>
      <c r="C377" s="220" t="s">
        <v>816</v>
      </c>
      <c r="D377" s="220" t="s">
        <v>166</v>
      </c>
      <c r="E377" s="221" t="s">
        <v>817</v>
      </c>
      <c r="F377" s="222" t="s">
        <v>818</v>
      </c>
      <c r="G377" s="223" t="s">
        <v>169</v>
      </c>
      <c r="H377" s="224">
        <v>186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</v>
      </c>
      <c r="R377" s="229">
        <f>Q377*H377</f>
        <v>0</v>
      </c>
      <c r="S377" s="229">
        <v>0.010489999999999999</v>
      </c>
      <c r="T377" s="230">
        <f>S377*H377</f>
        <v>1.9511399999999999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255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255</v>
      </c>
      <c r="BM377" s="231" t="s">
        <v>819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820</v>
      </c>
      <c r="G378" s="234"/>
      <c r="H378" s="238">
        <v>150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821</v>
      </c>
      <c r="G379" s="234"/>
      <c r="H379" s="238">
        <v>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4" customFormat="1">
      <c r="A380" s="14"/>
      <c r="B380" s="245"/>
      <c r="C380" s="246"/>
      <c r="D380" s="235" t="s">
        <v>173</v>
      </c>
      <c r="E380" s="247" t="s">
        <v>19</v>
      </c>
      <c r="F380" s="248" t="s">
        <v>175</v>
      </c>
      <c r="G380" s="246"/>
      <c r="H380" s="249">
        <v>155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173</v>
      </c>
      <c r="AU380" s="255" t="s">
        <v>106</v>
      </c>
      <c r="AV380" s="14" t="s">
        <v>171</v>
      </c>
      <c r="AW380" s="14" t="s">
        <v>33</v>
      </c>
      <c r="AX380" s="14" t="s">
        <v>80</v>
      </c>
      <c r="AY380" s="255" t="s">
        <v>163</v>
      </c>
    </row>
    <row r="381" s="13" customFormat="1">
      <c r="A381" s="13"/>
      <c r="B381" s="233"/>
      <c r="C381" s="234"/>
      <c r="D381" s="235" t="s">
        <v>173</v>
      </c>
      <c r="E381" s="234"/>
      <c r="F381" s="237" t="s">
        <v>822</v>
      </c>
      <c r="G381" s="234"/>
      <c r="H381" s="238">
        <v>186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4</v>
      </c>
      <c r="AX381" s="13" t="s">
        <v>80</v>
      </c>
      <c r="AY381" s="244" t="s">
        <v>163</v>
      </c>
    </row>
    <row r="382" s="12" customFormat="1" ht="22.8" customHeight="1">
      <c r="A382" s="12"/>
      <c r="B382" s="204"/>
      <c r="C382" s="205"/>
      <c r="D382" s="206" t="s">
        <v>71</v>
      </c>
      <c r="E382" s="218" t="s">
        <v>823</v>
      </c>
      <c r="F382" s="218" t="s">
        <v>824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SUM(P383:P394)</f>
        <v>0</v>
      </c>
      <c r="Q382" s="212"/>
      <c r="R382" s="213">
        <f>SUM(R383:R394)</f>
        <v>0</v>
      </c>
      <c r="S382" s="212"/>
      <c r="T382" s="214">
        <f>SUM(T383:T394)</f>
        <v>1.7996400000000001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106</v>
      </c>
      <c r="AT382" s="216" t="s">
        <v>71</v>
      </c>
      <c r="AU382" s="216" t="s">
        <v>80</v>
      </c>
      <c r="AY382" s="215" t="s">
        <v>163</v>
      </c>
      <c r="BK382" s="217">
        <f>SUM(BK383:BK394)</f>
        <v>0</v>
      </c>
    </row>
    <row r="383" s="2" customFormat="1" ht="21.75" customHeight="1">
      <c r="A383" s="40"/>
      <c r="B383" s="41"/>
      <c r="C383" s="220" t="s">
        <v>825</v>
      </c>
      <c r="D383" s="220" t="s">
        <v>166</v>
      </c>
      <c r="E383" s="221" t="s">
        <v>826</v>
      </c>
      <c r="F383" s="222" t="s">
        <v>827</v>
      </c>
      <c r="G383" s="223" t="s">
        <v>169</v>
      </c>
      <c r="H383" s="224">
        <v>23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</v>
      </c>
      <c r="R383" s="229">
        <f>Q383*H383</f>
        <v>0</v>
      </c>
      <c r="S383" s="229">
        <v>0.00594</v>
      </c>
      <c r="T383" s="230">
        <f>S383*H383</f>
        <v>0.13661999999999999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255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255</v>
      </c>
      <c r="BM383" s="231" t="s">
        <v>828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829</v>
      </c>
      <c r="G384" s="234"/>
      <c r="H384" s="238">
        <v>23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4" customFormat="1">
      <c r="A385" s="14"/>
      <c r="B385" s="245"/>
      <c r="C385" s="246"/>
      <c r="D385" s="235" t="s">
        <v>173</v>
      </c>
      <c r="E385" s="247" t="s">
        <v>19</v>
      </c>
      <c r="F385" s="248" t="s">
        <v>175</v>
      </c>
      <c r="G385" s="246"/>
      <c r="H385" s="249">
        <v>23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173</v>
      </c>
      <c r="AU385" s="255" t="s">
        <v>106</v>
      </c>
      <c r="AV385" s="14" t="s">
        <v>171</v>
      </c>
      <c r="AW385" s="14" t="s">
        <v>33</v>
      </c>
      <c r="AX385" s="14" t="s">
        <v>80</v>
      </c>
      <c r="AY385" s="255" t="s">
        <v>163</v>
      </c>
    </row>
    <row r="386" s="2" customFormat="1" ht="21.75" customHeight="1">
      <c r="A386" s="40"/>
      <c r="B386" s="41"/>
      <c r="C386" s="220" t="s">
        <v>830</v>
      </c>
      <c r="D386" s="220" t="s">
        <v>166</v>
      </c>
      <c r="E386" s="221" t="s">
        <v>831</v>
      </c>
      <c r="F386" s="222" t="s">
        <v>832</v>
      </c>
      <c r="G386" s="223" t="s">
        <v>355</v>
      </c>
      <c r="H386" s="224">
        <v>2</v>
      </c>
      <c r="I386" s="225"/>
      <c r="J386" s="226">
        <f>ROUND(I386*H386,2)</f>
        <v>0</v>
      </c>
      <c r="K386" s="222" t="s">
        <v>170</v>
      </c>
      <c r="L386" s="46"/>
      <c r="M386" s="227" t="s">
        <v>19</v>
      </c>
      <c r="N386" s="228" t="s">
        <v>44</v>
      </c>
      <c r="O386" s="86"/>
      <c r="P386" s="229">
        <f>O386*H386</f>
        <v>0</v>
      </c>
      <c r="Q386" s="229">
        <v>0</v>
      </c>
      <c r="R386" s="229">
        <f>Q386*H386</f>
        <v>0</v>
      </c>
      <c r="S386" s="229">
        <v>0.0090600000000000003</v>
      </c>
      <c r="T386" s="230">
        <f>S386*H386</f>
        <v>0.018120000000000001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1" t="s">
        <v>255</v>
      </c>
      <c r="AT386" s="231" t="s">
        <v>166</v>
      </c>
      <c r="AU386" s="231" t="s">
        <v>106</v>
      </c>
      <c r="AY386" s="19" t="s">
        <v>163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9" t="s">
        <v>106</v>
      </c>
      <c r="BK386" s="232">
        <f>ROUND(I386*H386,2)</f>
        <v>0</v>
      </c>
      <c r="BL386" s="19" t="s">
        <v>255</v>
      </c>
      <c r="BM386" s="231" t="s">
        <v>833</v>
      </c>
    </row>
    <row r="387" s="2" customFormat="1" ht="21.75" customHeight="1">
      <c r="A387" s="40"/>
      <c r="B387" s="41"/>
      <c r="C387" s="220" t="s">
        <v>834</v>
      </c>
      <c r="D387" s="220" t="s">
        <v>166</v>
      </c>
      <c r="E387" s="221" t="s">
        <v>835</v>
      </c>
      <c r="F387" s="222" t="s">
        <v>836</v>
      </c>
      <c r="G387" s="223" t="s">
        <v>279</v>
      </c>
      <c r="H387" s="224">
        <v>70</v>
      </c>
      <c r="I387" s="225"/>
      <c r="J387" s="226">
        <f>ROUND(I387*H387,2)</f>
        <v>0</v>
      </c>
      <c r="K387" s="222" t="s">
        <v>170</v>
      </c>
      <c r="L387" s="46"/>
      <c r="M387" s="227" t="s">
        <v>19</v>
      </c>
      <c r="N387" s="228" t="s">
        <v>44</v>
      </c>
      <c r="O387" s="86"/>
      <c r="P387" s="229">
        <f>O387*H387</f>
        <v>0</v>
      </c>
      <c r="Q387" s="229">
        <v>0</v>
      </c>
      <c r="R387" s="229">
        <f>Q387*H387</f>
        <v>0</v>
      </c>
      <c r="S387" s="229">
        <v>0.00191</v>
      </c>
      <c r="T387" s="230">
        <f>S387*H387</f>
        <v>0.13370000000000001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255</v>
      </c>
      <c r="AT387" s="231" t="s">
        <v>166</v>
      </c>
      <c r="AU387" s="231" t="s">
        <v>106</v>
      </c>
      <c r="AY387" s="19" t="s">
        <v>163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106</v>
      </c>
      <c r="BK387" s="232">
        <f>ROUND(I387*H387,2)</f>
        <v>0</v>
      </c>
      <c r="BL387" s="19" t="s">
        <v>255</v>
      </c>
      <c r="BM387" s="231" t="s">
        <v>837</v>
      </c>
    </row>
    <row r="388" s="2" customFormat="1" ht="21.75" customHeight="1">
      <c r="A388" s="40"/>
      <c r="B388" s="41"/>
      <c r="C388" s="220" t="s">
        <v>838</v>
      </c>
      <c r="D388" s="220" t="s">
        <v>166</v>
      </c>
      <c r="E388" s="221" t="s">
        <v>839</v>
      </c>
      <c r="F388" s="222" t="s">
        <v>840</v>
      </c>
      <c r="G388" s="223" t="s">
        <v>279</v>
      </c>
      <c r="H388" s="224">
        <v>200</v>
      </c>
      <c r="I388" s="225"/>
      <c r="J388" s="226">
        <f>ROUND(I388*H388,2)</f>
        <v>0</v>
      </c>
      <c r="K388" s="222" t="s">
        <v>170</v>
      </c>
      <c r="L388" s="46"/>
      <c r="M388" s="227" t="s">
        <v>19</v>
      </c>
      <c r="N388" s="228" t="s">
        <v>44</v>
      </c>
      <c r="O388" s="86"/>
      <c r="P388" s="229">
        <f>O388*H388</f>
        <v>0</v>
      </c>
      <c r="Q388" s="229">
        <v>0</v>
      </c>
      <c r="R388" s="229">
        <f>Q388*H388</f>
        <v>0</v>
      </c>
      <c r="S388" s="229">
        <v>0.00167</v>
      </c>
      <c r="T388" s="230">
        <f>S388*H388</f>
        <v>0.33400000000000002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255</v>
      </c>
      <c r="AT388" s="231" t="s">
        <v>166</v>
      </c>
      <c r="AU388" s="231" t="s">
        <v>106</v>
      </c>
      <c r="AY388" s="19" t="s">
        <v>163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106</v>
      </c>
      <c r="BK388" s="232">
        <f>ROUND(I388*H388,2)</f>
        <v>0</v>
      </c>
      <c r="BL388" s="19" t="s">
        <v>255</v>
      </c>
      <c r="BM388" s="231" t="s">
        <v>841</v>
      </c>
    </row>
    <row r="389" s="13" customFormat="1">
      <c r="A389" s="13"/>
      <c r="B389" s="233"/>
      <c r="C389" s="234"/>
      <c r="D389" s="235" t="s">
        <v>173</v>
      </c>
      <c r="E389" s="236" t="s">
        <v>19</v>
      </c>
      <c r="F389" s="237" t="s">
        <v>842</v>
      </c>
      <c r="G389" s="234"/>
      <c r="H389" s="238">
        <v>70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173</v>
      </c>
      <c r="AU389" s="244" t="s">
        <v>106</v>
      </c>
      <c r="AV389" s="13" t="s">
        <v>106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843</v>
      </c>
      <c r="G390" s="234"/>
      <c r="H390" s="238">
        <v>70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844</v>
      </c>
      <c r="G391" s="234"/>
      <c r="H391" s="238">
        <v>60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4" customFormat="1">
      <c r="A392" s="14"/>
      <c r="B392" s="245"/>
      <c r="C392" s="246"/>
      <c r="D392" s="235" t="s">
        <v>173</v>
      </c>
      <c r="E392" s="247" t="s">
        <v>19</v>
      </c>
      <c r="F392" s="248" t="s">
        <v>175</v>
      </c>
      <c r="G392" s="246"/>
      <c r="H392" s="249">
        <v>200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173</v>
      </c>
      <c r="AU392" s="255" t="s">
        <v>106</v>
      </c>
      <c r="AV392" s="14" t="s">
        <v>171</v>
      </c>
      <c r="AW392" s="14" t="s">
        <v>33</v>
      </c>
      <c r="AX392" s="14" t="s">
        <v>80</v>
      </c>
      <c r="AY392" s="255" t="s">
        <v>163</v>
      </c>
    </row>
    <row r="393" s="2" customFormat="1" ht="21.75" customHeight="1">
      <c r="A393" s="40"/>
      <c r="B393" s="41"/>
      <c r="C393" s="220" t="s">
        <v>845</v>
      </c>
      <c r="D393" s="220" t="s">
        <v>166</v>
      </c>
      <c r="E393" s="221" t="s">
        <v>846</v>
      </c>
      <c r="F393" s="222" t="s">
        <v>847</v>
      </c>
      <c r="G393" s="223" t="s">
        <v>279</v>
      </c>
      <c r="H393" s="224">
        <v>180</v>
      </c>
      <c r="I393" s="225"/>
      <c r="J393" s="226">
        <f>ROUND(I393*H393,2)</f>
        <v>0</v>
      </c>
      <c r="K393" s="222" t="s">
        <v>170</v>
      </c>
      <c r="L393" s="46"/>
      <c r="M393" s="227" t="s">
        <v>19</v>
      </c>
      <c r="N393" s="228" t="s">
        <v>44</v>
      </c>
      <c r="O393" s="86"/>
      <c r="P393" s="229">
        <f>O393*H393</f>
        <v>0</v>
      </c>
      <c r="Q393" s="229">
        <v>0</v>
      </c>
      <c r="R393" s="229">
        <f>Q393*H393</f>
        <v>0</v>
      </c>
      <c r="S393" s="229">
        <v>0.0025999999999999999</v>
      </c>
      <c r="T393" s="230">
        <f>S393*H393</f>
        <v>0.46799999999999997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255</v>
      </c>
      <c r="AT393" s="231" t="s">
        <v>166</v>
      </c>
      <c r="AU393" s="231" t="s">
        <v>106</v>
      </c>
      <c r="AY393" s="19" t="s">
        <v>163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106</v>
      </c>
      <c r="BK393" s="232">
        <f>ROUND(I393*H393,2)</f>
        <v>0</v>
      </c>
      <c r="BL393" s="19" t="s">
        <v>255</v>
      </c>
      <c r="BM393" s="231" t="s">
        <v>848</v>
      </c>
    </row>
    <row r="394" s="2" customFormat="1" ht="16.5" customHeight="1">
      <c r="A394" s="40"/>
      <c r="B394" s="41"/>
      <c r="C394" s="220" t="s">
        <v>849</v>
      </c>
      <c r="D394" s="220" t="s">
        <v>166</v>
      </c>
      <c r="E394" s="221" t="s">
        <v>850</v>
      </c>
      <c r="F394" s="222" t="s">
        <v>851</v>
      </c>
      <c r="G394" s="223" t="s">
        <v>279</v>
      </c>
      <c r="H394" s="224">
        <v>180</v>
      </c>
      <c r="I394" s="225"/>
      <c r="J394" s="226">
        <f>ROUND(I394*H394,2)</f>
        <v>0</v>
      </c>
      <c r="K394" s="222" t="s">
        <v>170</v>
      </c>
      <c r="L394" s="46"/>
      <c r="M394" s="227" t="s">
        <v>19</v>
      </c>
      <c r="N394" s="228" t="s">
        <v>44</v>
      </c>
      <c r="O394" s="86"/>
      <c r="P394" s="229">
        <f>O394*H394</f>
        <v>0</v>
      </c>
      <c r="Q394" s="229">
        <v>0</v>
      </c>
      <c r="R394" s="229">
        <f>Q394*H394</f>
        <v>0</v>
      </c>
      <c r="S394" s="229">
        <v>0.0039399999999999999</v>
      </c>
      <c r="T394" s="230">
        <f>S394*H394</f>
        <v>0.70919999999999994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255</v>
      </c>
      <c r="AT394" s="231" t="s">
        <v>166</v>
      </c>
      <c r="AU394" s="231" t="s">
        <v>106</v>
      </c>
      <c r="AY394" s="19" t="s">
        <v>163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106</v>
      </c>
      <c r="BK394" s="232">
        <f>ROUND(I394*H394,2)</f>
        <v>0</v>
      </c>
      <c r="BL394" s="19" t="s">
        <v>255</v>
      </c>
      <c r="BM394" s="231" t="s">
        <v>852</v>
      </c>
    </row>
    <row r="395" s="12" customFormat="1" ht="22.8" customHeight="1">
      <c r="A395" s="12"/>
      <c r="B395" s="204"/>
      <c r="C395" s="205"/>
      <c r="D395" s="206" t="s">
        <v>71</v>
      </c>
      <c r="E395" s="218" t="s">
        <v>853</v>
      </c>
      <c r="F395" s="218" t="s">
        <v>854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SUM(P396:P398)</f>
        <v>0</v>
      </c>
      <c r="Q395" s="212"/>
      <c r="R395" s="213">
        <f>SUM(R396:R398)</f>
        <v>0</v>
      </c>
      <c r="S395" s="212"/>
      <c r="T395" s="214">
        <f>SUM(T396:T398)</f>
        <v>0.078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106</v>
      </c>
      <c r="AT395" s="216" t="s">
        <v>71</v>
      </c>
      <c r="AU395" s="216" t="s">
        <v>80</v>
      </c>
      <c r="AY395" s="215" t="s">
        <v>163</v>
      </c>
      <c r="BK395" s="217">
        <f>SUM(BK396:BK398)</f>
        <v>0</v>
      </c>
    </row>
    <row r="396" s="2" customFormat="1" ht="21.75" customHeight="1">
      <c r="A396" s="40"/>
      <c r="B396" s="41"/>
      <c r="C396" s="220" t="s">
        <v>855</v>
      </c>
      <c r="D396" s="220" t="s">
        <v>166</v>
      </c>
      <c r="E396" s="221" t="s">
        <v>856</v>
      </c>
      <c r="F396" s="222" t="s">
        <v>857</v>
      </c>
      <c r="G396" s="223" t="s">
        <v>169</v>
      </c>
      <c r="H396" s="224">
        <v>600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</v>
      </c>
      <c r="R396" s="229">
        <f>Q396*H396</f>
        <v>0</v>
      </c>
      <c r="S396" s="229">
        <v>0.00012999999999999999</v>
      </c>
      <c r="T396" s="230">
        <f>S396*H396</f>
        <v>0.078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858</v>
      </c>
    </row>
    <row r="397" s="13" customFormat="1">
      <c r="A397" s="13"/>
      <c r="B397" s="233"/>
      <c r="C397" s="234"/>
      <c r="D397" s="235" t="s">
        <v>173</v>
      </c>
      <c r="E397" s="236" t="s">
        <v>19</v>
      </c>
      <c r="F397" s="237" t="s">
        <v>649</v>
      </c>
      <c r="G397" s="234"/>
      <c r="H397" s="238">
        <v>600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173</v>
      </c>
      <c r="AU397" s="244" t="s">
        <v>106</v>
      </c>
      <c r="AV397" s="13" t="s">
        <v>106</v>
      </c>
      <c r="AW397" s="13" t="s">
        <v>33</v>
      </c>
      <c r="AX397" s="13" t="s">
        <v>72</v>
      </c>
      <c r="AY397" s="244" t="s">
        <v>163</v>
      </c>
    </row>
    <row r="398" s="14" customFormat="1">
      <c r="A398" s="14"/>
      <c r="B398" s="245"/>
      <c r="C398" s="246"/>
      <c r="D398" s="235" t="s">
        <v>173</v>
      </c>
      <c r="E398" s="247" t="s">
        <v>19</v>
      </c>
      <c r="F398" s="248" t="s">
        <v>175</v>
      </c>
      <c r="G398" s="246"/>
      <c r="H398" s="249">
        <v>600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173</v>
      </c>
      <c r="AU398" s="255" t="s">
        <v>106</v>
      </c>
      <c r="AV398" s="14" t="s">
        <v>171</v>
      </c>
      <c r="AW398" s="14" t="s">
        <v>33</v>
      </c>
      <c r="AX398" s="14" t="s">
        <v>80</v>
      </c>
      <c r="AY398" s="255" t="s">
        <v>163</v>
      </c>
    </row>
    <row r="399" s="12" customFormat="1" ht="22.8" customHeight="1">
      <c r="A399" s="12"/>
      <c r="B399" s="204"/>
      <c r="C399" s="205"/>
      <c r="D399" s="206" t="s">
        <v>71</v>
      </c>
      <c r="E399" s="218" t="s">
        <v>859</v>
      </c>
      <c r="F399" s="218" t="s">
        <v>860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SUM(P400:P421)</f>
        <v>0</v>
      </c>
      <c r="Q399" s="212"/>
      <c r="R399" s="213">
        <f>SUM(R400:R421)</f>
        <v>0</v>
      </c>
      <c r="S399" s="212"/>
      <c r="T399" s="214">
        <f>SUM(T400:T421)</f>
        <v>3.8900601400000001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5" t="s">
        <v>106</v>
      </c>
      <c r="AT399" s="216" t="s">
        <v>71</v>
      </c>
      <c r="AU399" s="216" t="s">
        <v>80</v>
      </c>
      <c r="AY399" s="215" t="s">
        <v>163</v>
      </c>
      <c r="BK399" s="217">
        <f>SUM(BK400:BK421)</f>
        <v>0</v>
      </c>
    </row>
    <row r="400" s="2" customFormat="1" ht="16.5" customHeight="1">
      <c r="A400" s="40"/>
      <c r="B400" s="41"/>
      <c r="C400" s="220" t="s">
        <v>861</v>
      </c>
      <c r="D400" s="220" t="s">
        <v>166</v>
      </c>
      <c r="E400" s="221" t="s">
        <v>862</v>
      </c>
      <c r="F400" s="222" t="s">
        <v>863</v>
      </c>
      <c r="G400" s="223" t="s">
        <v>279</v>
      </c>
      <c r="H400" s="224">
        <v>5</v>
      </c>
      <c r="I400" s="225"/>
      <c r="J400" s="226">
        <f>ROUND(I400*H400,2)</f>
        <v>0</v>
      </c>
      <c r="K400" s="222" t="s">
        <v>170</v>
      </c>
      <c r="L400" s="46"/>
      <c r="M400" s="227" t="s">
        <v>19</v>
      </c>
      <c r="N400" s="228" t="s">
        <v>44</v>
      </c>
      <c r="O400" s="86"/>
      <c r="P400" s="229">
        <f>O400*H400</f>
        <v>0</v>
      </c>
      <c r="Q400" s="229">
        <v>0</v>
      </c>
      <c r="R400" s="229">
        <f>Q400*H400</f>
        <v>0</v>
      </c>
      <c r="S400" s="229">
        <v>0.019650000000000001</v>
      </c>
      <c r="T400" s="230">
        <f>S400*H400</f>
        <v>0.098250000000000004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1" t="s">
        <v>255</v>
      </c>
      <c r="AT400" s="231" t="s">
        <v>166</v>
      </c>
      <c r="AU400" s="231" t="s">
        <v>106</v>
      </c>
      <c r="AY400" s="19" t="s">
        <v>163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9" t="s">
        <v>106</v>
      </c>
      <c r="BK400" s="232">
        <f>ROUND(I400*H400,2)</f>
        <v>0</v>
      </c>
      <c r="BL400" s="19" t="s">
        <v>255</v>
      </c>
      <c r="BM400" s="231" t="s">
        <v>864</v>
      </c>
    </row>
    <row r="401" s="2" customFormat="1" ht="16.5" customHeight="1">
      <c r="A401" s="40"/>
      <c r="B401" s="41"/>
      <c r="C401" s="220" t="s">
        <v>865</v>
      </c>
      <c r="D401" s="220" t="s">
        <v>166</v>
      </c>
      <c r="E401" s="221" t="s">
        <v>866</v>
      </c>
      <c r="F401" s="222" t="s">
        <v>867</v>
      </c>
      <c r="G401" s="223" t="s">
        <v>169</v>
      </c>
      <c r="H401" s="224">
        <v>12.503</v>
      </c>
      <c r="I401" s="225"/>
      <c r="J401" s="226">
        <f>ROUND(I401*H401,2)</f>
        <v>0</v>
      </c>
      <c r="K401" s="222" t="s">
        <v>170</v>
      </c>
      <c r="L401" s="46"/>
      <c r="M401" s="227" t="s">
        <v>19</v>
      </c>
      <c r="N401" s="228" t="s">
        <v>44</v>
      </c>
      <c r="O401" s="86"/>
      <c r="P401" s="229">
        <f>O401*H401</f>
        <v>0</v>
      </c>
      <c r="Q401" s="229">
        <v>0</v>
      </c>
      <c r="R401" s="229">
        <f>Q401*H401</f>
        <v>0</v>
      </c>
      <c r="S401" s="229">
        <v>0.01098</v>
      </c>
      <c r="T401" s="230">
        <f>S401*H401</f>
        <v>0.13728293999999999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255</v>
      </c>
      <c r="AT401" s="231" t="s">
        <v>166</v>
      </c>
      <c r="AU401" s="231" t="s">
        <v>106</v>
      </c>
      <c r="AY401" s="19" t="s">
        <v>163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106</v>
      </c>
      <c r="BK401" s="232">
        <f>ROUND(I401*H401,2)</f>
        <v>0</v>
      </c>
      <c r="BL401" s="19" t="s">
        <v>255</v>
      </c>
      <c r="BM401" s="231" t="s">
        <v>868</v>
      </c>
    </row>
    <row r="402" s="13" customFormat="1">
      <c r="A402" s="13"/>
      <c r="B402" s="233"/>
      <c r="C402" s="234"/>
      <c r="D402" s="235" t="s">
        <v>173</v>
      </c>
      <c r="E402" s="236" t="s">
        <v>19</v>
      </c>
      <c r="F402" s="237" t="s">
        <v>869</v>
      </c>
      <c r="G402" s="234"/>
      <c r="H402" s="238">
        <v>12.503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173</v>
      </c>
      <c r="AU402" s="244" t="s">
        <v>106</v>
      </c>
      <c r="AV402" s="13" t="s">
        <v>106</v>
      </c>
      <c r="AW402" s="13" t="s">
        <v>33</v>
      </c>
      <c r="AX402" s="13" t="s">
        <v>72</v>
      </c>
      <c r="AY402" s="244" t="s">
        <v>163</v>
      </c>
    </row>
    <row r="403" s="14" customFormat="1">
      <c r="A403" s="14"/>
      <c r="B403" s="245"/>
      <c r="C403" s="246"/>
      <c r="D403" s="235" t="s">
        <v>173</v>
      </c>
      <c r="E403" s="247" t="s">
        <v>19</v>
      </c>
      <c r="F403" s="248" t="s">
        <v>175</v>
      </c>
      <c r="G403" s="246"/>
      <c r="H403" s="249">
        <v>12.503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173</v>
      </c>
      <c r="AU403" s="255" t="s">
        <v>106</v>
      </c>
      <c r="AV403" s="14" t="s">
        <v>171</v>
      </c>
      <c r="AW403" s="14" t="s">
        <v>33</v>
      </c>
      <c r="AX403" s="14" t="s">
        <v>80</v>
      </c>
      <c r="AY403" s="255" t="s">
        <v>163</v>
      </c>
    </row>
    <row r="404" s="2" customFormat="1" ht="16.5" customHeight="1">
      <c r="A404" s="40"/>
      <c r="B404" s="41"/>
      <c r="C404" s="220" t="s">
        <v>870</v>
      </c>
      <c r="D404" s="220" t="s">
        <v>166</v>
      </c>
      <c r="E404" s="221" t="s">
        <v>871</v>
      </c>
      <c r="F404" s="222" t="s">
        <v>872</v>
      </c>
      <c r="G404" s="223" t="s">
        <v>169</v>
      </c>
      <c r="H404" s="224">
        <v>30.640000000000001</v>
      </c>
      <c r="I404" s="225"/>
      <c r="J404" s="226">
        <f>ROUND(I404*H404,2)</f>
        <v>0</v>
      </c>
      <c r="K404" s="222" t="s">
        <v>170</v>
      </c>
      <c r="L404" s="46"/>
      <c r="M404" s="227" t="s">
        <v>19</v>
      </c>
      <c r="N404" s="228" t="s">
        <v>44</v>
      </c>
      <c r="O404" s="86"/>
      <c r="P404" s="229">
        <f>O404*H404</f>
        <v>0</v>
      </c>
      <c r="Q404" s="229">
        <v>0</v>
      </c>
      <c r="R404" s="229">
        <f>Q404*H404</f>
        <v>0</v>
      </c>
      <c r="S404" s="229">
        <v>0.01098</v>
      </c>
      <c r="T404" s="230">
        <f>S404*H404</f>
        <v>0.33642720000000004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255</v>
      </c>
      <c r="AT404" s="231" t="s">
        <v>166</v>
      </c>
      <c r="AU404" s="231" t="s">
        <v>106</v>
      </c>
      <c r="AY404" s="19" t="s">
        <v>163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106</v>
      </c>
      <c r="BK404" s="232">
        <f>ROUND(I404*H404,2)</f>
        <v>0</v>
      </c>
      <c r="BL404" s="19" t="s">
        <v>255</v>
      </c>
      <c r="BM404" s="231" t="s">
        <v>873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874</v>
      </c>
      <c r="G405" s="234"/>
      <c r="H405" s="238">
        <v>30.640000000000001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4" customFormat="1">
      <c r="A406" s="14"/>
      <c r="B406" s="245"/>
      <c r="C406" s="246"/>
      <c r="D406" s="235" t="s">
        <v>173</v>
      </c>
      <c r="E406" s="247" t="s">
        <v>19</v>
      </c>
      <c r="F406" s="248" t="s">
        <v>175</v>
      </c>
      <c r="G406" s="246"/>
      <c r="H406" s="249">
        <v>30.640000000000001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173</v>
      </c>
      <c r="AU406" s="255" t="s">
        <v>106</v>
      </c>
      <c r="AV406" s="14" t="s">
        <v>171</v>
      </c>
      <c r="AW406" s="14" t="s">
        <v>33</v>
      </c>
      <c r="AX406" s="14" t="s">
        <v>80</v>
      </c>
      <c r="AY406" s="255" t="s">
        <v>163</v>
      </c>
    </row>
    <row r="407" s="2" customFormat="1" ht="21.75" customHeight="1">
      <c r="A407" s="40"/>
      <c r="B407" s="41"/>
      <c r="C407" s="220" t="s">
        <v>875</v>
      </c>
      <c r="D407" s="220" t="s">
        <v>166</v>
      </c>
      <c r="E407" s="221" t="s">
        <v>876</v>
      </c>
      <c r="F407" s="222" t="s">
        <v>877</v>
      </c>
      <c r="G407" s="223" t="s">
        <v>355</v>
      </c>
      <c r="H407" s="224">
        <v>6</v>
      </c>
      <c r="I407" s="225"/>
      <c r="J407" s="226">
        <f>ROUND(I407*H407,2)</f>
        <v>0</v>
      </c>
      <c r="K407" s="222" t="s">
        <v>170</v>
      </c>
      <c r="L407" s="46"/>
      <c r="M407" s="227" t="s">
        <v>19</v>
      </c>
      <c r="N407" s="228" t="s">
        <v>44</v>
      </c>
      <c r="O407" s="86"/>
      <c r="P407" s="229">
        <f>O407*H407</f>
        <v>0</v>
      </c>
      <c r="Q407" s="229">
        <v>0</v>
      </c>
      <c r="R407" s="229">
        <f>Q407*H407</f>
        <v>0</v>
      </c>
      <c r="S407" s="229">
        <v>0.0030000000000000001</v>
      </c>
      <c r="T407" s="230">
        <f>S407*H407</f>
        <v>0.018000000000000002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255</v>
      </c>
      <c r="AT407" s="231" t="s">
        <v>166</v>
      </c>
      <c r="AU407" s="231" t="s">
        <v>106</v>
      </c>
      <c r="AY407" s="19" t="s">
        <v>163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106</v>
      </c>
      <c r="BK407" s="232">
        <f>ROUND(I407*H407,2)</f>
        <v>0</v>
      </c>
      <c r="BL407" s="19" t="s">
        <v>255</v>
      </c>
      <c r="BM407" s="231" t="s">
        <v>878</v>
      </c>
    </row>
    <row r="408" s="13" customFormat="1">
      <c r="A408" s="13"/>
      <c r="B408" s="233"/>
      <c r="C408" s="234"/>
      <c r="D408" s="235" t="s">
        <v>173</v>
      </c>
      <c r="E408" s="236" t="s">
        <v>19</v>
      </c>
      <c r="F408" s="237" t="s">
        <v>879</v>
      </c>
      <c r="G408" s="234"/>
      <c r="H408" s="238">
        <v>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173</v>
      </c>
      <c r="AU408" s="244" t="s">
        <v>106</v>
      </c>
      <c r="AV408" s="13" t="s">
        <v>106</v>
      </c>
      <c r="AW408" s="13" t="s">
        <v>33</v>
      </c>
      <c r="AX408" s="13" t="s">
        <v>72</v>
      </c>
      <c r="AY408" s="244" t="s">
        <v>163</v>
      </c>
    </row>
    <row r="409" s="13" customFormat="1">
      <c r="A409" s="13"/>
      <c r="B409" s="233"/>
      <c r="C409" s="234"/>
      <c r="D409" s="235" t="s">
        <v>173</v>
      </c>
      <c r="E409" s="236" t="s">
        <v>19</v>
      </c>
      <c r="F409" s="237" t="s">
        <v>880</v>
      </c>
      <c r="G409" s="234"/>
      <c r="H409" s="238">
        <v>3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173</v>
      </c>
      <c r="AU409" s="244" t="s">
        <v>106</v>
      </c>
      <c r="AV409" s="13" t="s">
        <v>106</v>
      </c>
      <c r="AW409" s="13" t="s">
        <v>33</v>
      </c>
      <c r="AX409" s="13" t="s">
        <v>72</v>
      </c>
      <c r="AY409" s="244" t="s">
        <v>163</v>
      </c>
    </row>
    <row r="410" s="14" customFormat="1">
      <c r="A410" s="14"/>
      <c r="B410" s="245"/>
      <c r="C410" s="246"/>
      <c r="D410" s="235" t="s">
        <v>173</v>
      </c>
      <c r="E410" s="247" t="s">
        <v>19</v>
      </c>
      <c r="F410" s="248" t="s">
        <v>175</v>
      </c>
      <c r="G410" s="246"/>
      <c r="H410" s="249">
        <v>6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173</v>
      </c>
      <c r="AU410" s="255" t="s">
        <v>106</v>
      </c>
      <c r="AV410" s="14" t="s">
        <v>171</v>
      </c>
      <c r="AW410" s="14" t="s">
        <v>33</v>
      </c>
      <c r="AX410" s="14" t="s">
        <v>80</v>
      </c>
      <c r="AY410" s="255" t="s">
        <v>163</v>
      </c>
    </row>
    <row r="411" s="2" customFormat="1" ht="21.75" customHeight="1">
      <c r="A411" s="40"/>
      <c r="B411" s="41"/>
      <c r="C411" s="220" t="s">
        <v>881</v>
      </c>
      <c r="D411" s="220" t="s">
        <v>166</v>
      </c>
      <c r="E411" s="221" t="s">
        <v>882</v>
      </c>
      <c r="F411" s="222" t="s">
        <v>883</v>
      </c>
      <c r="G411" s="223" t="s">
        <v>355</v>
      </c>
      <c r="H411" s="224">
        <v>32</v>
      </c>
      <c r="I411" s="225"/>
      <c r="J411" s="226">
        <f>ROUND(I411*H411,2)</f>
        <v>0</v>
      </c>
      <c r="K411" s="222" t="s">
        <v>170</v>
      </c>
      <c r="L411" s="46"/>
      <c r="M411" s="227" t="s">
        <v>19</v>
      </c>
      <c r="N411" s="228" t="s">
        <v>44</v>
      </c>
      <c r="O411" s="86"/>
      <c r="P411" s="229">
        <f>O411*H411</f>
        <v>0</v>
      </c>
      <c r="Q411" s="229">
        <v>0</v>
      </c>
      <c r="R411" s="229">
        <f>Q411*H411</f>
        <v>0</v>
      </c>
      <c r="S411" s="229">
        <v>0.0040000000000000001</v>
      </c>
      <c r="T411" s="230">
        <f>S411*H411</f>
        <v>0.128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1" t="s">
        <v>255</v>
      </c>
      <c r="AT411" s="231" t="s">
        <v>166</v>
      </c>
      <c r="AU411" s="231" t="s">
        <v>106</v>
      </c>
      <c r="AY411" s="19" t="s">
        <v>163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9" t="s">
        <v>106</v>
      </c>
      <c r="BK411" s="232">
        <f>ROUND(I411*H411,2)</f>
        <v>0</v>
      </c>
      <c r="BL411" s="19" t="s">
        <v>255</v>
      </c>
      <c r="BM411" s="231" t="s">
        <v>884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885</v>
      </c>
      <c r="G412" s="234"/>
      <c r="H412" s="238">
        <v>32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4" customFormat="1">
      <c r="A413" s="14"/>
      <c r="B413" s="245"/>
      <c r="C413" s="246"/>
      <c r="D413" s="235" t="s">
        <v>173</v>
      </c>
      <c r="E413" s="247" t="s">
        <v>19</v>
      </c>
      <c r="F413" s="248" t="s">
        <v>175</v>
      </c>
      <c r="G413" s="246"/>
      <c r="H413" s="249">
        <v>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173</v>
      </c>
      <c r="AU413" s="255" t="s">
        <v>106</v>
      </c>
      <c r="AV413" s="14" t="s">
        <v>171</v>
      </c>
      <c r="AW413" s="14" t="s">
        <v>33</v>
      </c>
      <c r="AX413" s="14" t="s">
        <v>80</v>
      </c>
      <c r="AY413" s="255" t="s">
        <v>163</v>
      </c>
    </row>
    <row r="414" s="2" customFormat="1" ht="21.75" customHeight="1">
      <c r="A414" s="40"/>
      <c r="B414" s="41"/>
      <c r="C414" s="220" t="s">
        <v>886</v>
      </c>
      <c r="D414" s="220" t="s">
        <v>166</v>
      </c>
      <c r="E414" s="221" t="s">
        <v>887</v>
      </c>
      <c r="F414" s="222" t="s">
        <v>888</v>
      </c>
      <c r="G414" s="223" t="s">
        <v>355</v>
      </c>
      <c r="H414" s="224">
        <v>89</v>
      </c>
      <c r="I414" s="225"/>
      <c r="J414" s="226">
        <f>ROUND(I414*H414,2)</f>
        <v>0</v>
      </c>
      <c r="K414" s="222" t="s">
        <v>170</v>
      </c>
      <c r="L414" s="46"/>
      <c r="M414" s="227" t="s">
        <v>19</v>
      </c>
      <c r="N414" s="228" t="s">
        <v>44</v>
      </c>
      <c r="O414" s="86"/>
      <c r="P414" s="229">
        <f>O414*H414</f>
        <v>0</v>
      </c>
      <c r="Q414" s="229">
        <v>0</v>
      </c>
      <c r="R414" s="229">
        <f>Q414*H414</f>
        <v>0</v>
      </c>
      <c r="S414" s="229">
        <v>0.0050000000000000001</v>
      </c>
      <c r="T414" s="230">
        <f>S414*H414</f>
        <v>0.44500000000000001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1" t="s">
        <v>255</v>
      </c>
      <c r="AT414" s="231" t="s">
        <v>166</v>
      </c>
      <c r="AU414" s="231" t="s">
        <v>106</v>
      </c>
      <c r="AY414" s="19" t="s">
        <v>163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9" t="s">
        <v>106</v>
      </c>
      <c r="BK414" s="232">
        <f>ROUND(I414*H414,2)</f>
        <v>0</v>
      </c>
      <c r="BL414" s="19" t="s">
        <v>255</v>
      </c>
      <c r="BM414" s="231" t="s">
        <v>889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890</v>
      </c>
      <c r="G415" s="234"/>
      <c r="H415" s="238">
        <v>42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891</v>
      </c>
      <c r="G416" s="234"/>
      <c r="H416" s="238">
        <v>42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892</v>
      </c>
      <c r="G417" s="234"/>
      <c r="H417" s="238">
        <v>5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4" customFormat="1">
      <c r="A418" s="14"/>
      <c r="B418" s="245"/>
      <c r="C418" s="246"/>
      <c r="D418" s="235" t="s">
        <v>173</v>
      </c>
      <c r="E418" s="247" t="s">
        <v>19</v>
      </c>
      <c r="F418" s="248" t="s">
        <v>175</v>
      </c>
      <c r="G418" s="246"/>
      <c r="H418" s="249">
        <v>89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173</v>
      </c>
      <c r="AU418" s="255" t="s">
        <v>106</v>
      </c>
      <c r="AV418" s="14" t="s">
        <v>171</v>
      </c>
      <c r="AW418" s="14" t="s">
        <v>33</v>
      </c>
      <c r="AX418" s="14" t="s">
        <v>80</v>
      </c>
      <c r="AY418" s="255" t="s">
        <v>163</v>
      </c>
    </row>
    <row r="419" s="2" customFormat="1" ht="21.75" customHeight="1">
      <c r="A419" s="40"/>
      <c r="B419" s="41"/>
      <c r="C419" s="220" t="s">
        <v>893</v>
      </c>
      <c r="D419" s="220" t="s">
        <v>166</v>
      </c>
      <c r="E419" s="221" t="s">
        <v>894</v>
      </c>
      <c r="F419" s="222" t="s">
        <v>895</v>
      </c>
      <c r="G419" s="223" t="s">
        <v>355</v>
      </c>
      <c r="H419" s="224">
        <v>19</v>
      </c>
      <c r="I419" s="225"/>
      <c r="J419" s="226">
        <f>ROUND(I419*H419,2)</f>
        <v>0</v>
      </c>
      <c r="K419" s="222" t="s">
        <v>170</v>
      </c>
      <c r="L419" s="46"/>
      <c r="M419" s="227" t="s">
        <v>19</v>
      </c>
      <c r="N419" s="228" t="s">
        <v>44</v>
      </c>
      <c r="O419" s="86"/>
      <c r="P419" s="229">
        <f>O419*H419</f>
        <v>0</v>
      </c>
      <c r="Q419" s="229">
        <v>0</v>
      </c>
      <c r="R419" s="229">
        <f>Q419*H419</f>
        <v>0</v>
      </c>
      <c r="S419" s="229">
        <v>0.041700000000000001</v>
      </c>
      <c r="T419" s="230">
        <f>S419*H419</f>
        <v>0.7923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255</v>
      </c>
      <c r="AT419" s="231" t="s">
        <v>166</v>
      </c>
      <c r="AU419" s="231" t="s">
        <v>106</v>
      </c>
      <c r="AY419" s="19" t="s">
        <v>163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106</v>
      </c>
      <c r="BK419" s="232">
        <f>ROUND(I419*H419,2)</f>
        <v>0</v>
      </c>
      <c r="BL419" s="19" t="s">
        <v>255</v>
      </c>
      <c r="BM419" s="231" t="s">
        <v>896</v>
      </c>
    </row>
    <row r="420" s="2" customFormat="1" ht="33" customHeight="1">
      <c r="A420" s="40"/>
      <c r="B420" s="41"/>
      <c r="C420" s="220" t="s">
        <v>897</v>
      </c>
      <c r="D420" s="220" t="s">
        <v>166</v>
      </c>
      <c r="E420" s="221" t="s">
        <v>898</v>
      </c>
      <c r="F420" s="222" t="s">
        <v>899</v>
      </c>
      <c r="G420" s="223" t="s">
        <v>355</v>
      </c>
      <c r="H420" s="224">
        <v>7</v>
      </c>
      <c r="I420" s="225"/>
      <c r="J420" s="226">
        <f>ROUND(I420*H420,2)</f>
        <v>0</v>
      </c>
      <c r="K420" s="222" t="s">
        <v>170</v>
      </c>
      <c r="L420" s="46"/>
      <c r="M420" s="227" t="s">
        <v>19</v>
      </c>
      <c r="N420" s="228" t="s">
        <v>44</v>
      </c>
      <c r="O420" s="86"/>
      <c r="P420" s="229">
        <f>O420*H420</f>
        <v>0</v>
      </c>
      <c r="Q420" s="229">
        <v>0</v>
      </c>
      <c r="R420" s="229">
        <f>Q420*H420</f>
        <v>0</v>
      </c>
      <c r="S420" s="229">
        <v>0.16600000000000001</v>
      </c>
      <c r="T420" s="230">
        <f>S420*H420</f>
        <v>1.1620000000000001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255</v>
      </c>
      <c r="AT420" s="231" t="s">
        <v>166</v>
      </c>
      <c r="AU420" s="231" t="s">
        <v>106</v>
      </c>
      <c r="AY420" s="19" t="s">
        <v>163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106</v>
      </c>
      <c r="BK420" s="232">
        <f>ROUND(I420*H420,2)</f>
        <v>0</v>
      </c>
      <c r="BL420" s="19" t="s">
        <v>255</v>
      </c>
      <c r="BM420" s="231" t="s">
        <v>900</v>
      </c>
    </row>
    <row r="421" s="2" customFormat="1" ht="16.5" customHeight="1">
      <c r="A421" s="40"/>
      <c r="B421" s="41"/>
      <c r="C421" s="220" t="s">
        <v>901</v>
      </c>
      <c r="D421" s="220" t="s">
        <v>166</v>
      </c>
      <c r="E421" s="221" t="s">
        <v>902</v>
      </c>
      <c r="F421" s="222" t="s">
        <v>903</v>
      </c>
      <c r="G421" s="223" t="s">
        <v>355</v>
      </c>
      <c r="H421" s="224">
        <v>7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0.1104</v>
      </c>
      <c r="T421" s="230">
        <f>S421*H421</f>
        <v>0.77279999999999993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255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255</v>
      </c>
      <c r="BM421" s="231" t="s">
        <v>904</v>
      </c>
    </row>
    <row r="422" s="12" customFormat="1" ht="22.8" customHeight="1">
      <c r="A422" s="12"/>
      <c r="B422" s="204"/>
      <c r="C422" s="205"/>
      <c r="D422" s="206" t="s">
        <v>71</v>
      </c>
      <c r="E422" s="218" t="s">
        <v>905</v>
      </c>
      <c r="F422" s="218" t="s">
        <v>906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SUM(P423:P440)</f>
        <v>0</v>
      </c>
      <c r="Q422" s="212"/>
      <c r="R422" s="213">
        <f>SUM(R423:R440)</f>
        <v>0</v>
      </c>
      <c r="S422" s="212"/>
      <c r="T422" s="214">
        <f>SUM(T423:T440)</f>
        <v>7.5782200000000008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106</v>
      </c>
      <c r="AT422" s="216" t="s">
        <v>71</v>
      </c>
      <c r="AU422" s="216" t="s">
        <v>80</v>
      </c>
      <c r="AY422" s="215" t="s">
        <v>163</v>
      </c>
      <c r="BK422" s="217">
        <f>SUM(BK423:BK440)</f>
        <v>0</v>
      </c>
    </row>
    <row r="423" s="2" customFormat="1" ht="21.75" customHeight="1">
      <c r="A423" s="40"/>
      <c r="B423" s="41"/>
      <c r="C423" s="220" t="s">
        <v>907</v>
      </c>
      <c r="D423" s="220" t="s">
        <v>166</v>
      </c>
      <c r="E423" s="221" t="s">
        <v>908</v>
      </c>
      <c r="F423" s="222" t="s">
        <v>909</v>
      </c>
      <c r="G423" s="223" t="s">
        <v>279</v>
      </c>
      <c r="H423" s="224">
        <v>3.6000000000000001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0.016</v>
      </c>
      <c r="T423" s="230">
        <f>S423*H423</f>
        <v>0.057600000000000005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255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255</v>
      </c>
      <c r="BM423" s="231" t="s">
        <v>910</v>
      </c>
    </row>
    <row r="424" s="13" customFormat="1">
      <c r="A424" s="13"/>
      <c r="B424" s="233"/>
      <c r="C424" s="234"/>
      <c r="D424" s="235" t="s">
        <v>173</v>
      </c>
      <c r="E424" s="236" t="s">
        <v>19</v>
      </c>
      <c r="F424" s="237" t="s">
        <v>911</v>
      </c>
      <c r="G424" s="234"/>
      <c r="H424" s="238">
        <v>3.6000000000000001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173</v>
      </c>
      <c r="AU424" s="244" t="s">
        <v>106</v>
      </c>
      <c r="AV424" s="13" t="s">
        <v>106</v>
      </c>
      <c r="AW424" s="13" t="s">
        <v>33</v>
      </c>
      <c r="AX424" s="13" t="s">
        <v>80</v>
      </c>
      <c r="AY424" s="244" t="s">
        <v>163</v>
      </c>
    </row>
    <row r="425" s="2" customFormat="1" ht="21.75" customHeight="1">
      <c r="A425" s="40"/>
      <c r="B425" s="41"/>
      <c r="C425" s="220" t="s">
        <v>912</v>
      </c>
      <c r="D425" s="220" t="s">
        <v>166</v>
      </c>
      <c r="E425" s="221" t="s">
        <v>913</v>
      </c>
      <c r="F425" s="222" t="s">
        <v>914</v>
      </c>
      <c r="G425" s="223" t="s">
        <v>279</v>
      </c>
      <c r="H425" s="224">
        <v>23</v>
      </c>
      <c r="I425" s="225"/>
      <c r="J425" s="226">
        <f>ROUND(I425*H425,2)</f>
        <v>0</v>
      </c>
      <c r="K425" s="222" t="s">
        <v>170</v>
      </c>
      <c r="L425" s="46"/>
      <c r="M425" s="227" t="s">
        <v>19</v>
      </c>
      <c r="N425" s="228" t="s">
        <v>44</v>
      </c>
      <c r="O425" s="86"/>
      <c r="P425" s="229">
        <f>O425*H425</f>
        <v>0</v>
      </c>
      <c r="Q425" s="229">
        <v>0</v>
      </c>
      <c r="R425" s="229">
        <f>Q425*H425</f>
        <v>0</v>
      </c>
      <c r="S425" s="229">
        <v>0.025000000000000001</v>
      </c>
      <c r="T425" s="230">
        <f>S425*H425</f>
        <v>0.57500000000000007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255</v>
      </c>
      <c r="AT425" s="231" t="s">
        <v>166</v>
      </c>
      <c r="AU425" s="231" t="s">
        <v>106</v>
      </c>
      <c r="AY425" s="19" t="s">
        <v>163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106</v>
      </c>
      <c r="BK425" s="232">
        <f>ROUND(I425*H425,2)</f>
        <v>0</v>
      </c>
      <c r="BL425" s="19" t="s">
        <v>255</v>
      </c>
      <c r="BM425" s="231" t="s">
        <v>915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916</v>
      </c>
      <c r="G426" s="234"/>
      <c r="H426" s="238">
        <v>23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80</v>
      </c>
      <c r="AY426" s="244" t="s">
        <v>163</v>
      </c>
    </row>
    <row r="427" s="2" customFormat="1" ht="21.75" customHeight="1">
      <c r="A427" s="40"/>
      <c r="B427" s="41"/>
      <c r="C427" s="220" t="s">
        <v>917</v>
      </c>
      <c r="D427" s="220" t="s">
        <v>166</v>
      </c>
      <c r="E427" s="221" t="s">
        <v>918</v>
      </c>
      <c r="F427" s="222" t="s">
        <v>919</v>
      </c>
      <c r="G427" s="223" t="s">
        <v>279</v>
      </c>
      <c r="H427" s="224">
        <v>27</v>
      </c>
      <c r="I427" s="225"/>
      <c r="J427" s="226">
        <f>ROUND(I427*H427,2)</f>
        <v>0</v>
      </c>
      <c r="K427" s="222" t="s">
        <v>170</v>
      </c>
      <c r="L427" s="46"/>
      <c r="M427" s="227" t="s">
        <v>19</v>
      </c>
      <c r="N427" s="228" t="s">
        <v>44</v>
      </c>
      <c r="O427" s="86"/>
      <c r="P427" s="229">
        <f>O427*H427</f>
        <v>0</v>
      </c>
      <c r="Q427" s="229">
        <v>0</v>
      </c>
      <c r="R427" s="229">
        <f>Q427*H427</f>
        <v>0</v>
      </c>
      <c r="S427" s="229">
        <v>0.016</v>
      </c>
      <c r="T427" s="230">
        <f>S427*H427</f>
        <v>0.432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255</v>
      </c>
      <c r="AT427" s="231" t="s">
        <v>166</v>
      </c>
      <c r="AU427" s="231" t="s">
        <v>106</v>
      </c>
      <c r="AY427" s="19" t="s">
        <v>163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106</v>
      </c>
      <c r="BK427" s="232">
        <f>ROUND(I427*H427,2)</f>
        <v>0</v>
      </c>
      <c r="BL427" s="19" t="s">
        <v>255</v>
      </c>
      <c r="BM427" s="231" t="s">
        <v>920</v>
      </c>
    </row>
    <row r="428" s="13" customFormat="1">
      <c r="A428" s="13"/>
      <c r="B428" s="233"/>
      <c r="C428" s="234"/>
      <c r="D428" s="235" t="s">
        <v>173</v>
      </c>
      <c r="E428" s="236" t="s">
        <v>19</v>
      </c>
      <c r="F428" s="237" t="s">
        <v>921</v>
      </c>
      <c r="G428" s="234"/>
      <c r="H428" s="238">
        <v>27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173</v>
      </c>
      <c r="AU428" s="244" t="s">
        <v>106</v>
      </c>
      <c r="AV428" s="13" t="s">
        <v>106</v>
      </c>
      <c r="AW428" s="13" t="s">
        <v>33</v>
      </c>
      <c r="AX428" s="13" t="s">
        <v>80</v>
      </c>
      <c r="AY428" s="244" t="s">
        <v>163</v>
      </c>
    </row>
    <row r="429" s="2" customFormat="1" ht="16.5" customHeight="1">
      <c r="A429" s="40"/>
      <c r="B429" s="41"/>
      <c r="C429" s="220" t="s">
        <v>922</v>
      </c>
      <c r="D429" s="220" t="s">
        <v>166</v>
      </c>
      <c r="E429" s="221" t="s">
        <v>923</v>
      </c>
      <c r="F429" s="222" t="s">
        <v>924</v>
      </c>
      <c r="G429" s="223" t="s">
        <v>169</v>
      </c>
      <c r="H429" s="224">
        <v>204.31</v>
      </c>
      <c r="I429" s="225"/>
      <c r="J429" s="226">
        <f>ROUND(I429*H429,2)</f>
        <v>0</v>
      </c>
      <c r="K429" s="222" t="s">
        <v>170</v>
      </c>
      <c r="L429" s="46"/>
      <c r="M429" s="227" t="s">
        <v>19</v>
      </c>
      <c r="N429" s="228" t="s">
        <v>44</v>
      </c>
      <c r="O429" s="86"/>
      <c r="P429" s="229">
        <f>O429*H429</f>
        <v>0</v>
      </c>
      <c r="Q429" s="229">
        <v>0</v>
      </c>
      <c r="R429" s="229">
        <f>Q429*H429</f>
        <v>0</v>
      </c>
      <c r="S429" s="229">
        <v>0.002</v>
      </c>
      <c r="T429" s="230">
        <f>S429*H429</f>
        <v>0.40862000000000004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255</v>
      </c>
      <c r="AT429" s="231" t="s">
        <v>166</v>
      </c>
      <c r="AU429" s="231" t="s">
        <v>106</v>
      </c>
      <c r="AY429" s="19" t="s">
        <v>163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106</v>
      </c>
      <c r="BK429" s="232">
        <f>ROUND(I429*H429,2)</f>
        <v>0</v>
      </c>
      <c r="BL429" s="19" t="s">
        <v>255</v>
      </c>
      <c r="BM429" s="231" t="s">
        <v>925</v>
      </c>
    </row>
    <row r="430" s="15" customFormat="1">
      <c r="A430" s="15"/>
      <c r="B430" s="256"/>
      <c r="C430" s="257"/>
      <c r="D430" s="235" t="s">
        <v>173</v>
      </c>
      <c r="E430" s="258" t="s">
        <v>19</v>
      </c>
      <c r="F430" s="259" t="s">
        <v>926</v>
      </c>
      <c r="G430" s="257"/>
      <c r="H430" s="258" t="s">
        <v>19</v>
      </c>
      <c r="I430" s="260"/>
      <c r="J430" s="257"/>
      <c r="K430" s="257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173</v>
      </c>
      <c r="AU430" s="265" t="s">
        <v>106</v>
      </c>
      <c r="AV430" s="15" t="s">
        <v>80</v>
      </c>
      <c r="AW430" s="15" t="s">
        <v>33</v>
      </c>
      <c r="AX430" s="15" t="s">
        <v>72</v>
      </c>
      <c r="AY430" s="265" t="s">
        <v>163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927</v>
      </c>
      <c r="G431" s="234"/>
      <c r="H431" s="238">
        <v>69.269999999999996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928</v>
      </c>
      <c r="G432" s="234"/>
      <c r="H432" s="238">
        <v>74.239999999999995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3" customFormat="1">
      <c r="A433" s="13"/>
      <c r="B433" s="233"/>
      <c r="C433" s="234"/>
      <c r="D433" s="235" t="s">
        <v>173</v>
      </c>
      <c r="E433" s="236" t="s">
        <v>19</v>
      </c>
      <c r="F433" s="237" t="s">
        <v>929</v>
      </c>
      <c r="G433" s="234"/>
      <c r="H433" s="238">
        <v>60.799999999999997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173</v>
      </c>
      <c r="AU433" s="244" t="s">
        <v>106</v>
      </c>
      <c r="AV433" s="13" t="s">
        <v>106</v>
      </c>
      <c r="AW433" s="13" t="s">
        <v>33</v>
      </c>
      <c r="AX433" s="13" t="s">
        <v>72</v>
      </c>
      <c r="AY433" s="244" t="s">
        <v>163</v>
      </c>
    </row>
    <row r="434" s="14" customFormat="1">
      <c r="A434" s="14"/>
      <c r="B434" s="245"/>
      <c r="C434" s="246"/>
      <c r="D434" s="235" t="s">
        <v>173</v>
      </c>
      <c r="E434" s="247" t="s">
        <v>19</v>
      </c>
      <c r="F434" s="248" t="s">
        <v>175</v>
      </c>
      <c r="G434" s="246"/>
      <c r="H434" s="249">
        <v>204.31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173</v>
      </c>
      <c r="AU434" s="255" t="s">
        <v>106</v>
      </c>
      <c r="AV434" s="14" t="s">
        <v>171</v>
      </c>
      <c r="AW434" s="14" t="s">
        <v>33</v>
      </c>
      <c r="AX434" s="14" t="s">
        <v>80</v>
      </c>
      <c r="AY434" s="255" t="s">
        <v>163</v>
      </c>
    </row>
    <row r="435" s="2" customFormat="1" ht="21.75" customHeight="1">
      <c r="A435" s="40"/>
      <c r="B435" s="41"/>
      <c r="C435" s="220" t="s">
        <v>930</v>
      </c>
      <c r="D435" s="220" t="s">
        <v>166</v>
      </c>
      <c r="E435" s="221" t="s">
        <v>931</v>
      </c>
      <c r="F435" s="222" t="s">
        <v>932</v>
      </c>
      <c r="G435" s="223" t="s">
        <v>933</v>
      </c>
      <c r="H435" s="224">
        <v>3500</v>
      </c>
      <c r="I435" s="225"/>
      <c r="J435" s="226">
        <f>ROUND(I435*H435,2)</f>
        <v>0</v>
      </c>
      <c r="K435" s="222" t="s">
        <v>170</v>
      </c>
      <c r="L435" s="46"/>
      <c r="M435" s="227" t="s">
        <v>19</v>
      </c>
      <c r="N435" s="228" t="s">
        <v>44</v>
      </c>
      <c r="O435" s="86"/>
      <c r="P435" s="229">
        <f>O435*H435</f>
        <v>0</v>
      </c>
      <c r="Q435" s="229">
        <v>0</v>
      </c>
      <c r="R435" s="229">
        <f>Q435*H435</f>
        <v>0</v>
      </c>
      <c r="S435" s="229">
        <v>0.001</v>
      </c>
      <c r="T435" s="230">
        <f>S435*H435</f>
        <v>3.5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255</v>
      </c>
      <c r="AT435" s="231" t="s">
        <v>166</v>
      </c>
      <c r="AU435" s="231" t="s">
        <v>106</v>
      </c>
      <c r="AY435" s="19" t="s">
        <v>163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106</v>
      </c>
      <c r="BK435" s="232">
        <f>ROUND(I435*H435,2)</f>
        <v>0</v>
      </c>
      <c r="BL435" s="19" t="s">
        <v>255</v>
      </c>
      <c r="BM435" s="231" t="s">
        <v>934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935</v>
      </c>
      <c r="G436" s="234"/>
      <c r="H436" s="238">
        <v>3500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80</v>
      </c>
      <c r="AY436" s="244" t="s">
        <v>163</v>
      </c>
    </row>
    <row r="437" s="2" customFormat="1" ht="16.5" customHeight="1">
      <c r="A437" s="40"/>
      <c r="B437" s="41"/>
      <c r="C437" s="220" t="s">
        <v>936</v>
      </c>
      <c r="D437" s="220" t="s">
        <v>166</v>
      </c>
      <c r="E437" s="221" t="s">
        <v>937</v>
      </c>
      <c r="F437" s="222" t="s">
        <v>938</v>
      </c>
      <c r="G437" s="223" t="s">
        <v>279</v>
      </c>
      <c r="H437" s="224">
        <v>3</v>
      </c>
      <c r="I437" s="225"/>
      <c r="J437" s="226">
        <f>ROUND(I437*H437,2)</f>
        <v>0</v>
      </c>
      <c r="K437" s="222" t="s">
        <v>170</v>
      </c>
      <c r="L437" s="46"/>
      <c r="M437" s="227" t="s">
        <v>19</v>
      </c>
      <c r="N437" s="228" t="s">
        <v>44</v>
      </c>
      <c r="O437" s="86"/>
      <c r="P437" s="229">
        <f>O437*H437</f>
        <v>0</v>
      </c>
      <c r="Q437" s="229">
        <v>0</v>
      </c>
      <c r="R437" s="229">
        <f>Q437*H437</f>
        <v>0</v>
      </c>
      <c r="S437" s="229">
        <v>0.035000000000000003</v>
      </c>
      <c r="T437" s="230">
        <f>S437*H437</f>
        <v>0.10500000000000001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1" t="s">
        <v>255</v>
      </c>
      <c r="AT437" s="231" t="s">
        <v>166</v>
      </c>
      <c r="AU437" s="231" t="s">
        <v>106</v>
      </c>
      <c r="AY437" s="19" t="s">
        <v>163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9" t="s">
        <v>106</v>
      </c>
      <c r="BK437" s="232">
        <f>ROUND(I437*H437,2)</f>
        <v>0</v>
      </c>
      <c r="BL437" s="19" t="s">
        <v>255</v>
      </c>
      <c r="BM437" s="231" t="s">
        <v>939</v>
      </c>
    </row>
    <row r="438" s="2" customFormat="1" ht="21.75" customHeight="1">
      <c r="A438" s="40"/>
      <c r="B438" s="41"/>
      <c r="C438" s="220" t="s">
        <v>940</v>
      </c>
      <c r="D438" s="220" t="s">
        <v>166</v>
      </c>
      <c r="E438" s="221" t="s">
        <v>941</v>
      </c>
      <c r="F438" s="222" t="s">
        <v>942</v>
      </c>
      <c r="G438" s="223" t="s">
        <v>933</v>
      </c>
      <c r="H438" s="224">
        <v>2500</v>
      </c>
      <c r="I438" s="225"/>
      <c r="J438" s="226">
        <f>ROUND(I438*H438,2)</f>
        <v>0</v>
      </c>
      <c r="K438" s="222" t="s">
        <v>170</v>
      </c>
      <c r="L438" s="46"/>
      <c r="M438" s="227" t="s">
        <v>19</v>
      </c>
      <c r="N438" s="228" t="s">
        <v>44</v>
      </c>
      <c r="O438" s="86"/>
      <c r="P438" s="229">
        <f>O438*H438</f>
        <v>0</v>
      </c>
      <c r="Q438" s="229">
        <v>0</v>
      </c>
      <c r="R438" s="229">
        <f>Q438*H438</f>
        <v>0</v>
      </c>
      <c r="S438" s="229">
        <v>0.001</v>
      </c>
      <c r="T438" s="230">
        <f>S438*H438</f>
        <v>2.5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255</v>
      </c>
      <c r="AT438" s="231" t="s">
        <v>166</v>
      </c>
      <c r="AU438" s="231" t="s">
        <v>106</v>
      </c>
      <c r="AY438" s="19" t="s">
        <v>163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106</v>
      </c>
      <c r="BK438" s="232">
        <f>ROUND(I438*H438,2)</f>
        <v>0</v>
      </c>
      <c r="BL438" s="19" t="s">
        <v>255</v>
      </c>
      <c r="BM438" s="231" t="s">
        <v>943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944</v>
      </c>
      <c r="G439" s="234"/>
      <c r="H439" s="238">
        <v>2500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4" customFormat="1">
      <c r="A440" s="14"/>
      <c r="B440" s="245"/>
      <c r="C440" s="246"/>
      <c r="D440" s="235" t="s">
        <v>173</v>
      </c>
      <c r="E440" s="247" t="s">
        <v>19</v>
      </c>
      <c r="F440" s="248" t="s">
        <v>175</v>
      </c>
      <c r="G440" s="246"/>
      <c r="H440" s="249">
        <v>2500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173</v>
      </c>
      <c r="AU440" s="255" t="s">
        <v>106</v>
      </c>
      <c r="AV440" s="14" t="s">
        <v>171</v>
      </c>
      <c r="AW440" s="14" t="s">
        <v>33</v>
      </c>
      <c r="AX440" s="14" t="s">
        <v>80</v>
      </c>
      <c r="AY440" s="255" t="s">
        <v>163</v>
      </c>
    </row>
    <row r="441" s="12" customFormat="1" ht="22.8" customHeight="1">
      <c r="A441" s="12"/>
      <c r="B441" s="204"/>
      <c r="C441" s="205"/>
      <c r="D441" s="206" t="s">
        <v>71</v>
      </c>
      <c r="E441" s="218" t="s">
        <v>945</v>
      </c>
      <c r="F441" s="218" t="s">
        <v>946</v>
      </c>
      <c r="G441" s="205"/>
      <c r="H441" s="205"/>
      <c r="I441" s="208"/>
      <c r="J441" s="219">
        <f>BK441</f>
        <v>0</v>
      </c>
      <c r="K441" s="205"/>
      <c r="L441" s="210"/>
      <c r="M441" s="211"/>
      <c r="N441" s="212"/>
      <c r="O441" s="212"/>
      <c r="P441" s="213">
        <f>SUM(P442:P448)</f>
        <v>0</v>
      </c>
      <c r="Q441" s="212"/>
      <c r="R441" s="213">
        <f>SUM(R442:R448)</f>
        <v>0</v>
      </c>
      <c r="S441" s="212"/>
      <c r="T441" s="214">
        <f>SUM(T442:T448)</f>
        <v>157.31295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5" t="s">
        <v>106</v>
      </c>
      <c r="AT441" s="216" t="s">
        <v>71</v>
      </c>
      <c r="AU441" s="216" t="s">
        <v>80</v>
      </c>
      <c r="AY441" s="215" t="s">
        <v>163</v>
      </c>
      <c r="BK441" s="217">
        <f>SUM(BK442:BK448)</f>
        <v>0</v>
      </c>
    </row>
    <row r="442" s="2" customFormat="1" ht="21.75" customHeight="1">
      <c r="A442" s="40"/>
      <c r="B442" s="41"/>
      <c r="C442" s="220" t="s">
        <v>947</v>
      </c>
      <c r="D442" s="220" t="s">
        <v>166</v>
      </c>
      <c r="E442" s="221" t="s">
        <v>948</v>
      </c>
      <c r="F442" s="222" t="s">
        <v>949</v>
      </c>
      <c r="G442" s="223" t="s">
        <v>279</v>
      </c>
      <c r="H442" s="224">
        <v>400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</v>
      </c>
      <c r="R442" s="229">
        <f>Q442*H442</f>
        <v>0</v>
      </c>
      <c r="S442" s="229">
        <v>0.01174</v>
      </c>
      <c r="T442" s="230">
        <f>S442*H442</f>
        <v>4.6959999999999997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255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255</v>
      </c>
      <c r="BM442" s="231" t="s">
        <v>950</v>
      </c>
    </row>
    <row r="443" s="2" customFormat="1" ht="21.75" customHeight="1">
      <c r="A443" s="40"/>
      <c r="B443" s="41"/>
      <c r="C443" s="220" t="s">
        <v>951</v>
      </c>
      <c r="D443" s="220" t="s">
        <v>166</v>
      </c>
      <c r="E443" s="221" t="s">
        <v>952</v>
      </c>
      <c r="F443" s="222" t="s">
        <v>953</v>
      </c>
      <c r="G443" s="223" t="s">
        <v>169</v>
      </c>
      <c r="H443" s="224">
        <v>1835</v>
      </c>
      <c r="I443" s="225"/>
      <c r="J443" s="226">
        <f>ROUND(I443*H443,2)</f>
        <v>0</v>
      </c>
      <c r="K443" s="222" t="s">
        <v>170</v>
      </c>
      <c r="L443" s="46"/>
      <c r="M443" s="227" t="s">
        <v>19</v>
      </c>
      <c r="N443" s="228" t="s">
        <v>44</v>
      </c>
      <c r="O443" s="86"/>
      <c r="P443" s="229">
        <f>O443*H443</f>
        <v>0</v>
      </c>
      <c r="Q443" s="229">
        <v>0</v>
      </c>
      <c r="R443" s="229">
        <f>Q443*H443</f>
        <v>0</v>
      </c>
      <c r="S443" s="229">
        <v>0.083169999999999994</v>
      </c>
      <c r="T443" s="230">
        <f>S443*H443</f>
        <v>152.61695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255</v>
      </c>
      <c r="AT443" s="231" t="s">
        <v>166</v>
      </c>
      <c r="AU443" s="231" t="s">
        <v>106</v>
      </c>
      <c r="AY443" s="19" t="s">
        <v>163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106</v>
      </c>
      <c r="BK443" s="232">
        <f>ROUND(I443*H443,2)</f>
        <v>0</v>
      </c>
      <c r="BL443" s="19" t="s">
        <v>255</v>
      </c>
      <c r="BM443" s="231" t="s">
        <v>954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955</v>
      </c>
      <c r="G444" s="234"/>
      <c r="H444" s="238">
        <v>490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956</v>
      </c>
      <c r="G445" s="234"/>
      <c r="H445" s="238">
        <v>630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957</v>
      </c>
      <c r="G446" s="234"/>
      <c r="H446" s="238">
        <v>680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958</v>
      </c>
      <c r="G447" s="234"/>
      <c r="H447" s="238">
        <v>35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4" customFormat="1">
      <c r="A448" s="14"/>
      <c r="B448" s="245"/>
      <c r="C448" s="246"/>
      <c r="D448" s="235" t="s">
        <v>173</v>
      </c>
      <c r="E448" s="247" t="s">
        <v>19</v>
      </c>
      <c r="F448" s="248" t="s">
        <v>175</v>
      </c>
      <c r="G448" s="246"/>
      <c r="H448" s="249">
        <v>1835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173</v>
      </c>
      <c r="AU448" s="255" t="s">
        <v>106</v>
      </c>
      <c r="AV448" s="14" t="s">
        <v>171</v>
      </c>
      <c r="AW448" s="14" t="s">
        <v>33</v>
      </c>
      <c r="AX448" s="14" t="s">
        <v>80</v>
      </c>
      <c r="AY448" s="255" t="s">
        <v>163</v>
      </c>
    </row>
    <row r="449" s="12" customFormat="1" ht="22.8" customHeight="1">
      <c r="A449" s="12"/>
      <c r="B449" s="204"/>
      <c r="C449" s="205"/>
      <c r="D449" s="206" t="s">
        <v>71</v>
      </c>
      <c r="E449" s="218" t="s">
        <v>959</v>
      </c>
      <c r="F449" s="218" t="s">
        <v>960</v>
      </c>
      <c r="G449" s="205"/>
      <c r="H449" s="205"/>
      <c r="I449" s="208"/>
      <c r="J449" s="219">
        <f>BK449</f>
        <v>0</v>
      </c>
      <c r="K449" s="205"/>
      <c r="L449" s="210"/>
      <c r="M449" s="211"/>
      <c r="N449" s="212"/>
      <c r="O449" s="212"/>
      <c r="P449" s="213">
        <f>SUM(P450:P456)</f>
        <v>0</v>
      </c>
      <c r="Q449" s="212"/>
      <c r="R449" s="213">
        <f>SUM(R450:R456)</f>
        <v>0</v>
      </c>
      <c r="S449" s="212"/>
      <c r="T449" s="214">
        <f>SUM(T450:T456)</f>
        <v>3.125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106</v>
      </c>
      <c r="AT449" s="216" t="s">
        <v>71</v>
      </c>
      <c r="AU449" s="216" t="s">
        <v>80</v>
      </c>
      <c r="AY449" s="215" t="s">
        <v>163</v>
      </c>
      <c r="BK449" s="217">
        <f>SUM(BK450:BK456)</f>
        <v>0</v>
      </c>
    </row>
    <row r="450" s="2" customFormat="1" ht="21.75" customHeight="1">
      <c r="A450" s="40"/>
      <c r="B450" s="41"/>
      <c r="C450" s="220" t="s">
        <v>961</v>
      </c>
      <c r="D450" s="220" t="s">
        <v>166</v>
      </c>
      <c r="E450" s="221" t="s">
        <v>962</v>
      </c>
      <c r="F450" s="222" t="s">
        <v>963</v>
      </c>
      <c r="G450" s="223" t="s">
        <v>169</v>
      </c>
      <c r="H450" s="224">
        <v>1214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0.0025000000000000001</v>
      </c>
      <c r="T450" s="230">
        <f>S450*H450</f>
        <v>3.0350000000000001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964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965</v>
      </c>
      <c r="G451" s="234"/>
      <c r="H451" s="238">
        <v>132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966</v>
      </c>
      <c r="G452" s="234"/>
      <c r="H452" s="238">
        <v>312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3" customFormat="1">
      <c r="A453" s="13"/>
      <c r="B453" s="233"/>
      <c r="C453" s="234"/>
      <c r="D453" s="235" t="s">
        <v>173</v>
      </c>
      <c r="E453" s="236" t="s">
        <v>19</v>
      </c>
      <c r="F453" s="237" t="s">
        <v>967</v>
      </c>
      <c r="G453" s="234"/>
      <c r="H453" s="238">
        <v>506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173</v>
      </c>
      <c r="AU453" s="244" t="s">
        <v>106</v>
      </c>
      <c r="AV453" s="13" t="s">
        <v>106</v>
      </c>
      <c r="AW453" s="13" t="s">
        <v>33</v>
      </c>
      <c r="AX453" s="13" t="s">
        <v>72</v>
      </c>
      <c r="AY453" s="244" t="s">
        <v>163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968</v>
      </c>
      <c r="G454" s="234"/>
      <c r="H454" s="238">
        <v>264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4" customFormat="1">
      <c r="A455" s="14"/>
      <c r="B455" s="245"/>
      <c r="C455" s="246"/>
      <c r="D455" s="235" t="s">
        <v>173</v>
      </c>
      <c r="E455" s="247" t="s">
        <v>19</v>
      </c>
      <c r="F455" s="248" t="s">
        <v>175</v>
      </c>
      <c r="G455" s="246"/>
      <c r="H455" s="249">
        <v>1214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173</v>
      </c>
      <c r="AU455" s="255" t="s">
        <v>106</v>
      </c>
      <c r="AV455" s="14" t="s">
        <v>171</v>
      </c>
      <c r="AW455" s="14" t="s">
        <v>33</v>
      </c>
      <c r="AX455" s="14" t="s">
        <v>80</v>
      </c>
      <c r="AY455" s="255" t="s">
        <v>163</v>
      </c>
    </row>
    <row r="456" s="2" customFormat="1" ht="16.5" customHeight="1">
      <c r="A456" s="40"/>
      <c r="B456" s="41"/>
      <c r="C456" s="220" t="s">
        <v>969</v>
      </c>
      <c r="D456" s="220" t="s">
        <v>166</v>
      </c>
      <c r="E456" s="221" t="s">
        <v>970</v>
      </c>
      <c r="F456" s="222" t="s">
        <v>971</v>
      </c>
      <c r="G456" s="223" t="s">
        <v>279</v>
      </c>
      <c r="H456" s="224">
        <v>300</v>
      </c>
      <c r="I456" s="225"/>
      <c r="J456" s="226">
        <f>ROUND(I456*H456,2)</f>
        <v>0</v>
      </c>
      <c r="K456" s="222" t="s">
        <v>170</v>
      </c>
      <c r="L456" s="46"/>
      <c r="M456" s="227" t="s">
        <v>19</v>
      </c>
      <c r="N456" s="228" t="s">
        <v>44</v>
      </c>
      <c r="O456" s="86"/>
      <c r="P456" s="229">
        <f>O456*H456</f>
        <v>0</v>
      </c>
      <c r="Q456" s="229">
        <v>0</v>
      </c>
      <c r="R456" s="229">
        <f>Q456*H456</f>
        <v>0</v>
      </c>
      <c r="S456" s="229">
        <v>0.00029999999999999997</v>
      </c>
      <c r="T456" s="230">
        <f>S456*H456</f>
        <v>0.089999999999999997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1" t="s">
        <v>255</v>
      </c>
      <c r="AT456" s="231" t="s">
        <v>166</v>
      </c>
      <c r="AU456" s="231" t="s">
        <v>106</v>
      </c>
      <c r="AY456" s="19" t="s">
        <v>163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9" t="s">
        <v>106</v>
      </c>
      <c r="BK456" s="232">
        <f>ROUND(I456*H456,2)</f>
        <v>0</v>
      </c>
      <c r="BL456" s="19" t="s">
        <v>255</v>
      </c>
      <c r="BM456" s="231" t="s">
        <v>972</v>
      </c>
    </row>
    <row r="457" s="12" customFormat="1" ht="22.8" customHeight="1">
      <c r="A457" s="12"/>
      <c r="B457" s="204"/>
      <c r="C457" s="205"/>
      <c r="D457" s="206" t="s">
        <v>71</v>
      </c>
      <c r="E457" s="218" t="s">
        <v>973</v>
      </c>
      <c r="F457" s="218" t="s">
        <v>974</v>
      </c>
      <c r="G457" s="205"/>
      <c r="H457" s="205"/>
      <c r="I457" s="208"/>
      <c r="J457" s="219">
        <f>BK457</f>
        <v>0</v>
      </c>
      <c r="K457" s="205"/>
      <c r="L457" s="210"/>
      <c r="M457" s="211"/>
      <c r="N457" s="212"/>
      <c r="O457" s="212"/>
      <c r="P457" s="213">
        <f>SUM(P458:P464)</f>
        <v>0</v>
      </c>
      <c r="Q457" s="212"/>
      <c r="R457" s="213">
        <f>SUM(R458:R464)</f>
        <v>0</v>
      </c>
      <c r="S457" s="212"/>
      <c r="T457" s="214">
        <f>SUM(T458:T464)</f>
        <v>176.10650000000001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106</v>
      </c>
      <c r="AT457" s="216" t="s">
        <v>71</v>
      </c>
      <c r="AU457" s="216" t="s">
        <v>80</v>
      </c>
      <c r="AY457" s="215" t="s">
        <v>163</v>
      </c>
      <c r="BK457" s="217">
        <f>SUM(BK458:BK464)</f>
        <v>0</v>
      </c>
    </row>
    <row r="458" s="2" customFormat="1" ht="21.75" customHeight="1">
      <c r="A458" s="40"/>
      <c r="B458" s="41"/>
      <c r="C458" s="220" t="s">
        <v>975</v>
      </c>
      <c r="D458" s="220" t="s">
        <v>166</v>
      </c>
      <c r="E458" s="221" t="s">
        <v>976</v>
      </c>
      <c r="F458" s="222" t="s">
        <v>977</v>
      </c>
      <c r="G458" s="223" t="s">
        <v>169</v>
      </c>
      <c r="H458" s="224">
        <v>2160</v>
      </c>
      <c r="I458" s="225"/>
      <c r="J458" s="226">
        <f>ROUND(I458*H458,2)</f>
        <v>0</v>
      </c>
      <c r="K458" s="222" t="s">
        <v>170</v>
      </c>
      <c r="L458" s="46"/>
      <c r="M458" s="227" t="s">
        <v>19</v>
      </c>
      <c r="N458" s="228" t="s">
        <v>44</v>
      </c>
      <c r="O458" s="86"/>
      <c r="P458" s="229">
        <f>O458*H458</f>
        <v>0</v>
      </c>
      <c r="Q458" s="229">
        <v>0</v>
      </c>
      <c r="R458" s="229">
        <f>Q458*H458</f>
        <v>0</v>
      </c>
      <c r="S458" s="229">
        <v>0.081500000000000003</v>
      </c>
      <c r="T458" s="230">
        <f>S458*H458</f>
        <v>176.04000000000002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1" t="s">
        <v>171</v>
      </c>
      <c r="AT458" s="231" t="s">
        <v>166</v>
      </c>
      <c r="AU458" s="231" t="s">
        <v>106</v>
      </c>
      <c r="AY458" s="19" t="s">
        <v>163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9" t="s">
        <v>106</v>
      </c>
      <c r="BK458" s="232">
        <f>ROUND(I458*H458,2)</f>
        <v>0</v>
      </c>
      <c r="BL458" s="19" t="s">
        <v>171</v>
      </c>
      <c r="BM458" s="231" t="s">
        <v>978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979</v>
      </c>
      <c r="G459" s="234"/>
      <c r="H459" s="238">
        <v>420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980</v>
      </c>
      <c r="G460" s="234"/>
      <c r="H460" s="238">
        <v>820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3" customFormat="1">
      <c r="A461" s="13"/>
      <c r="B461" s="233"/>
      <c r="C461" s="234"/>
      <c r="D461" s="235" t="s">
        <v>173</v>
      </c>
      <c r="E461" s="236" t="s">
        <v>19</v>
      </c>
      <c r="F461" s="237" t="s">
        <v>981</v>
      </c>
      <c r="G461" s="234"/>
      <c r="H461" s="238">
        <v>815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33</v>
      </c>
      <c r="AX461" s="13" t="s">
        <v>72</v>
      </c>
      <c r="AY461" s="244" t="s">
        <v>163</v>
      </c>
    </row>
    <row r="462" s="13" customFormat="1">
      <c r="A462" s="13"/>
      <c r="B462" s="233"/>
      <c r="C462" s="234"/>
      <c r="D462" s="235" t="s">
        <v>173</v>
      </c>
      <c r="E462" s="236" t="s">
        <v>19</v>
      </c>
      <c r="F462" s="237" t="s">
        <v>982</v>
      </c>
      <c r="G462" s="234"/>
      <c r="H462" s="238">
        <v>105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33</v>
      </c>
      <c r="AX462" s="13" t="s">
        <v>72</v>
      </c>
      <c r="AY462" s="244" t="s">
        <v>163</v>
      </c>
    </row>
    <row r="463" s="14" customFormat="1">
      <c r="A463" s="14"/>
      <c r="B463" s="245"/>
      <c r="C463" s="246"/>
      <c r="D463" s="235" t="s">
        <v>173</v>
      </c>
      <c r="E463" s="247" t="s">
        <v>19</v>
      </c>
      <c r="F463" s="248" t="s">
        <v>175</v>
      </c>
      <c r="G463" s="246"/>
      <c r="H463" s="249">
        <v>2160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173</v>
      </c>
      <c r="AU463" s="255" t="s">
        <v>106</v>
      </c>
      <c r="AV463" s="14" t="s">
        <v>171</v>
      </c>
      <c r="AW463" s="14" t="s">
        <v>33</v>
      </c>
      <c r="AX463" s="14" t="s">
        <v>80</v>
      </c>
      <c r="AY463" s="255" t="s">
        <v>163</v>
      </c>
    </row>
    <row r="464" s="2" customFormat="1" ht="16.5" customHeight="1">
      <c r="A464" s="40"/>
      <c r="B464" s="41"/>
      <c r="C464" s="220" t="s">
        <v>983</v>
      </c>
      <c r="D464" s="220" t="s">
        <v>166</v>
      </c>
      <c r="E464" s="221" t="s">
        <v>984</v>
      </c>
      <c r="F464" s="222" t="s">
        <v>985</v>
      </c>
      <c r="G464" s="223" t="s">
        <v>279</v>
      </c>
      <c r="H464" s="224">
        <v>350</v>
      </c>
      <c r="I464" s="225"/>
      <c r="J464" s="226">
        <f>ROUND(I464*H464,2)</f>
        <v>0</v>
      </c>
      <c r="K464" s="222" t="s">
        <v>170</v>
      </c>
      <c r="L464" s="46"/>
      <c r="M464" s="266" t="s">
        <v>19</v>
      </c>
      <c r="N464" s="267" t="s">
        <v>44</v>
      </c>
      <c r="O464" s="268"/>
      <c r="P464" s="269">
        <f>O464*H464</f>
        <v>0</v>
      </c>
      <c r="Q464" s="269">
        <v>0</v>
      </c>
      <c r="R464" s="269">
        <f>Q464*H464</f>
        <v>0</v>
      </c>
      <c r="S464" s="269">
        <v>0.00019000000000000001</v>
      </c>
      <c r="T464" s="270">
        <f>S464*H464</f>
        <v>0.066500000000000004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255</v>
      </c>
      <c r="AT464" s="231" t="s">
        <v>166</v>
      </c>
      <c r="AU464" s="231" t="s">
        <v>106</v>
      </c>
      <c r="AY464" s="19" t="s">
        <v>163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106</v>
      </c>
      <c r="BK464" s="232">
        <f>ROUND(I464*H464,2)</f>
        <v>0</v>
      </c>
      <c r="BL464" s="19" t="s">
        <v>255</v>
      </c>
      <c r="BM464" s="231" t="s">
        <v>986</v>
      </c>
    </row>
    <row r="465" s="2" customFormat="1" ht="6.96" customHeight="1">
      <c r="A465" s="40"/>
      <c r="B465" s="61"/>
      <c r="C465" s="62"/>
      <c r="D465" s="62"/>
      <c r="E465" s="62"/>
      <c r="F465" s="62"/>
      <c r="G465" s="62"/>
      <c r="H465" s="62"/>
      <c r="I465" s="168"/>
      <c r="J465" s="62"/>
      <c r="K465" s="62"/>
      <c r="L465" s="46"/>
      <c r="M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</sheetData>
  <sheetProtection sheet="1" autoFilter="0" formatColumns="0" formatRows="0" objects="1" scenarios="1" spinCount="100000" saltValue="9+GBo+qenBbQsr8VqHXJtm9tmzGY7icVtS7HcMBUUry7MRJoYFWDFGT+KKnaGgnGgX9TlRSW9Amv5Im+NdMnmg==" hashValue="su+3Pjo+A+s908D9MN9+9xhYFXR37/83v9s19MiA+/z2MD2S504YAsUAATzgDyIN4QZeV4ZmaHeysF+H7Gfyhw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271" t="s">
        <v>987</v>
      </c>
      <c r="BA2" s="271" t="s">
        <v>988</v>
      </c>
      <c r="BB2" s="271" t="s">
        <v>19</v>
      </c>
      <c r="BC2" s="271" t="s">
        <v>989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  <c r="AZ3" s="271" t="s">
        <v>990</v>
      </c>
      <c r="BA3" s="271" t="s">
        <v>991</v>
      </c>
      <c r="BB3" s="271" t="s">
        <v>19</v>
      </c>
      <c r="BC3" s="271" t="s">
        <v>992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993</v>
      </c>
      <c r="BA4" s="271" t="s">
        <v>994</v>
      </c>
      <c r="BB4" s="271" t="s">
        <v>19</v>
      </c>
      <c r="BC4" s="271" t="s">
        <v>995</v>
      </c>
      <c r="BD4" s="271" t="s">
        <v>106</v>
      </c>
    </row>
    <row r="5" s="1" customFormat="1" ht="6.96" customHeight="1">
      <c r="B5" s="22"/>
      <c r="I5" s="130"/>
      <c r="L5" s="22"/>
      <c r="AZ5" s="271" t="s">
        <v>996</v>
      </c>
      <c r="BA5" s="271" t="s">
        <v>997</v>
      </c>
      <c r="BB5" s="271" t="s">
        <v>19</v>
      </c>
      <c r="BC5" s="271" t="s">
        <v>113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998</v>
      </c>
      <c r="BA6" s="271" t="s">
        <v>999</v>
      </c>
      <c r="BB6" s="271" t="s">
        <v>19</v>
      </c>
      <c r="BC6" s="271" t="s">
        <v>1000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1001</v>
      </c>
      <c r="BA7" s="271" t="s">
        <v>1002</v>
      </c>
      <c r="BB7" s="271" t="s">
        <v>19</v>
      </c>
      <c r="BC7" s="271" t="s">
        <v>1003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1" t="s">
        <v>1004</v>
      </c>
      <c r="BA8" s="271" t="s">
        <v>1005</v>
      </c>
      <c r="BB8" s="271" t="s">
        <v>19</v>
      </c>
      <c r="BC8" s="271" t="s">
        <v>1006</v>
      </c>
      <c r="BD8" s="271" t="s">
        <v>106</v>
      </c>
    </row>
    <row r="9" s="2" customFormat="1" ht="16.5" customHeight="1">
      <c r="A9" s="40"/>
      <c r="B9" s="46"/>
      <c r="C9" s="40"/>
      <c r="D9" s="40"/>
      <c r="E9" s="140" t="s">
        <v>1007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71" t="s">
        <v>1008</v>
      </c>
      <c r="BA9" s="271" t="s">
        <v>1009</v>
      </c>
      <c r="BB9" s="271" t="s">
        <v>19</v>
      </c>
      <c r="BC9" s="271" t="s">
        <v>1010</v>
      </c>
      <c r="BD9" s="271" t="s">
        <v>106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71" t="s">
        <v>1011</v>
      </c>
      <c r="BA10" s="271" t="s">
        <v>1012</v>
      </c>
      <c r="BB10" s="271" t="s">
        <v>19</v>
      </c>
      <c r="BC10" s="271" t="s">
        <v>1013</v>
      </c>
      <c r="BD10" s="271" t="s">
        <v>106</v>
      </c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71" t="s">
        <v>1014</v>
      </c>
      <c r="BA11" s="271" t="s">
        <v>1015</v>
      </c>
      <c r="BB11" s="271" t="s">
        <v>19</v>
      </c>
      <c r="BC11" s="271" t="s">
        <v>1016</v>
      </c>
      <c r="BD11" s="271" t="s">
        <v>106</v>
      </c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71" t="s">
        <v>1017</v>
      </c>
      <c r="BA12" s="271" t="s">
        <v>1018</v>
      </c>
      <c r="BB12" s="271" t="s">
        <v>19</v>
      </c>
      <c r="BC12" s="271" t="s">
        <v>1019</v>
      </c>
      <c r="BD12" s="271" t="s">
        <v>106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71" t="s">
        <v>1020</v>
      </c>
      <c r="BA13" s="271" t="s">
        <v>1021</v>
      </c>
      <c r="BB13" s="271" t="s">
        <v>19</v>
      </c>
      <c r="BC13" s="271" t="s">
        <v>446</v>
      </c>
      <c r="BD13" s="271" t="s">
        <v>106</v>
      </c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71" t="s">
        <v>1022</v>
      </c>
      <c r="BA14" s="271" t="s">
        <v>1023</v>
      </c>
      <c r="BB14" s="271" t="s">
        <v>19</v>
      </c>
      <c r="BC14" s="271" t="s">
        <v>1024</v>
      </c>
      <c r="BD14" s="271" t="s">
        <v>106</v>
      </c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71" t="s">
        <v>1025</v>
      </c>
      <c r="BA15" s="271" t="s">
        <v>1026</v>
      </c>
      <c r="BB15" s="271" t="s">
        <v>19</v>
      </c>
      <c r="BC15" s="271" t="s">
        <v>1027</v>
      </c>
      <c r="BD15" s="271" t="s">
        <v>106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71" t="s">
        <v>1028</v>
      </c>
      <c r="BA16" s="271" t="s">
        <v>1029</v>
      </c>
      <c r="BB16" s="271" t="s">
        <v>19</v>
      </c>
      <c r="BC16" s="271" t="s">
        <v>1030</v>
      </c>
      <c r="BD16" s="271" t="s">
        <v>106</v>
      </c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71" t="s">
        <v>1031</v>
      </c>
      <c r="BA17" s="271" t="s">
        <v>1032</v>
      </c>
      <c r="BB17" s="271" t="s">
        <v>19</v>
      </c>
      <c r="BC17" s="271" t="s">
        <v>1000</v>
      </c>
      <c r="BD17" s="271" t="s">
        <v>106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71" t="s">
        <v>1033</v>
      </c>
      <c r="BA18" s="271" t="s">
        <v>1034</v>
      </c>
      <c r="BB18" s="271" t="s">
        <v>19</v>
      </c>
      <c r="BC18" s="271" t="s">
        <v>1035</v>
      </c>
      <c r="BD18" s="271" t="s">
        <v>106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71" t="s">
        <v>1036</v>
      </c>
      <c r="BA19" s="271" t="s">
        <v>1037</v>
      </c>
      <c r="BB19" s="271" t="s">
        <v>19</v>
      </c>
      <c r="BC19" s="271" t="s">
        <v>1038</v>
      </c>
      <c r="BD19" s="271" t="s">
        <v>106</v>
      </c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71" t="s">
        <v>1039</v>
      </c>
      <c r="BA20" s="271" t="s">
        <v>1040</v>
      </c>
      <c r="BB20" s="271" t="s">
        <v>19</v>
      </c>
      <c r="BC20" s="271" t="s">
        <v>1041</v>
      </c>
      <c r="BD20" s="271" t="s">
        <v>106</v>
      </c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71" t="s">
        <v>1042</v>
      </c>
      <c r="BA21" s="271" t="s">
        <v>1043</v>
      </c>
      <c r="BB21" s="271" t="s">
        <v>19</v>
      </c>
      <c r="BC21" s="271" t="s">
        <v>1044</v>
      </c>
      <c r="BD21" s="271" t="s">
        <v>106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71" t="s">
        <v>1045</v>
      </c>
      <c r="BA22" s="271" t="s">
        <v>1046</v>
      </c>
      <c r="BB22" s="271" t="s">
        <v>19</v>
      </c>
      <c r="BC22" s="271" t="s">
        <v>527</v>
      </c>
      <c r="BD22" s="271" t="s">
        <v>106</v>
      </c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ROUND(J106,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ROUND((SUM(BE106:BE1751)),  2)</f>
        <v>0</v>
      </c>
      <c r="G33" s="40"/>
      <c r="H33" s="40"/>
      <c r="I33" s="157">
        <v>0.20999999999999999</v>
      </c>
      <c r="J33" s="156">
        <f>ROUND(((SUM(BE106:BE1751))*I33),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ROUND((SUM(BF106:BF1751)),  2)</f>
        <v>0</v>
      </c>
      <c r="G34" s="40"/>
      <c r="H34" s="40"/>
      <c r="I34" s="157">
        <v>0.14999999999999999</v>
      </c>
      <c r="J34" s="156">
        <f>ROUND(((SUM(BF106:BF1751))*I34),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ROUND((SUM(BG106:BG1751)),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ROUND((SUM(BH106:BH1751)),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ROUND((SUM(BI106:BI1751)),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J106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J107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1047</v>
      </c>
      <c r="E61" s="188"/>
      <c r="F61" s="188"/>
      <c r="G61" s="188"/>
      <c r="H61" s="188"/>
      <c r="I61" s="189"/>
      <c r="J61" s="190">
        <f>J108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J172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1049</v>
      </c>
      <c r="E63" s="188"/>
      <c r="F63" s="188"/>
      <c r="G63" s="188"/>
      <c r="H63" s="188"/>
      <c r="I63" s="189"/>
      <c r="J63" s="190">
        <f>J226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1050</v>
      </c>
      <c r="E64" s="188"/>
      <c r="F64" s="188"/>
      <c r="G64" s="188"/>
      <c r="H64" s="188"/>
      <c r="I64" s="189"/>
      <c r="J64" s="190">
        <f>J423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1051</v>
      </c>
      <c r="E65" s="188"/>
      <c r="F65" s="188"/>
      <c r="G65" s="188"/>
      <c r="H65" s="188"/>
      <c r="I65" s="189"/>
      <c r="J65" s="190">
        <f>J498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124</v>
      </c>
      <c r="E66" s="188"/>
      <c r="F66" s="188"/>
      <c r="G66" s="188"/>
      <c r="H66" s="188"/>
      <c r="I66" s="189"/>
      <c r="J66" s="190">
        <f>J722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J753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2"/>
      <c r="J68" s="183">
        <f>J755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86"/>
      <c r="D69" s="187" t="s">
        <v>128</v>
      </c>
      <c r="E69" s="188"/>
      <c r="F69" s="188"/>
      <c r="G69" s="188"/>
      <c r="H69" s="188"/>
      <c r="I69" s="189"/>
      <c r="J69" s="190">
        <f>J756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129</v>
      </c>
      <c r="E70" s="188"/>
      <c r="F70" s="188"/>
      <c r="G70" s="188"/>
      <c r="H70" s="188"/>
      <c r="I70" s="189"/>
      <c r="J70" s="190">
        <f>J811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130</v>
      </c>
      <c r="E71" s="188"/>
      <c r="F71" s="188"/>
      <c r="G71" s="188"/>
      <c r="H71" s="188"/>
      <c r="I71" s="189"/>
      <c r="J71" s="190">
        <f>J892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1052</v>
      </c>
      <c r="E72" s="188"/>
      <c r="F72" s="188"/>
      <c r="G72" s="188"/>
      <c r="H72" s="188"/>
      <c r="I72" s="189"/>
      <c r="J72" s="190">
        <f>J945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131</v>
      </c>
      <c r="E73" s="188"/>
      <c r="F73" s="188"/>
      <c r="G73" s="188"/>
      <c r="H73" s="188"/>
      <c r="I73" s="189"/>
      <c r="J73" s="190">
        <f>J948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139</v>
      </c>
      <c r="E74" s="188"/>
      <c r="F74" s="188"/>
      <c r="G74" s="188"/>
      <c r="H74" s="188"/>
      <c r="I74" s="189"/>
      <c r="J74" s="190">
        <f>J955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140</v>
      </c>
      <c r="E75" s="188"/>
      <c r="F75" s="188"/>
      <c r="G75" s="188"/>
      <c r="H75" s="188"/>
      <c r="I75" s="189"/>
      <c r="J75" s="190">
        <f>J966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141</v>
      </c>
      <c r="E76" s="188"/>
      <c r="F76" s="188"/>
      <c r="G76" s="188"/>
      <c r="H76" s="188"/>
      <c r="I76" s="189"/>
      <c r="J76" s="190">
        <f>J1010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143</v>
      </c>
      <c r="E77" s="188"/>
      <c r="F77" s="188"/>
      <c r="G77" s="188"/>
      <c r="H77" s="188"/>
      <c r="I77" s="189"/>
      <c r="J77" s="190">
        <f>J1079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1053</v>
      </c>
      <c r="E78" s="188"/>
      <c r="F78" s="188"/>
      <c r="G78" s="188"/>
      <c r="H78" s="188"/>
      <c r="I78" s="189"/>
      <c r="J78" s="190">
        <f>J1320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144</v>
      </c>
      <c r="E79" s="188"/>
      <c r="F79" s="188"/>
      <c r="G79" s="188"/>
      <c r="H79" s="188"/>
      <c r="I79" s="189"/>
      <c r="J79" s="190">
        <f>J1363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145</v>
      </c>
      <c r="E80" s="188"/>
      <c r="F80" s="188"/>
      <c r="G80" s="188"/>
      <c r="H80" s="188"/>
      <c r="I80" s="189"/>
      <c r="J80" s="190">
        <f>J1548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146</v>
      </c>
      <c r="E81" s="188"/>
      <c r="F81" s="188"/>
      <c r="G81" s="188"/>
      <c r="H81" s="188"/>
      <c r="I81" s="189"/>
      <c r="J81" s="190">
        <f>J1579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1054</v>
      </c>
      <c r="E82" s="188"/>
      <c r="F82" s="188"/>
      <c r="G82" s="188"/>
      <c r="H82" s="188"/>
      <c r="I82" s="189"/>
      <c r="J82" s="190">
        <f>J1621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147</v>
      </c>
      <c r="E83" s="188"/>
      <c r="F83" s="188"/>
      <c r="G83" s="188"/>
      <c r="H83" s="188"/>
      <c r="I83" s="189"/>
      <c r="J83" s="190">
        <f>J1636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86"/>
      <c r="D84" s="187" t="s">
        <v>1055</v>
      </c>
      <c r="E84" s="188"/>
      <c r="F84" s="188"/>
      <c r="G84" s="188"/>
      <c r="H84" s="188"/>
      <c r="I84" s="189"/>
      <c r="J84" s="190">
        <f>J1735</f>
        <v>0</v>
      </c>
      <c r="K84" s="186"/>
      <c r="L84" s="19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8"/>
      <c r="C85" s="179"/>
      <c r="D85" s="180" t="s">
        <v>1056</v>
      </c>
      <c r="E85" s="181"/>
      <c r="F85" s="181"/>
      <c r="G85" s="181"/>
      <c r="H85" s="181"/>
      <c r="I85" s="182"/>
      <c r="J85" s="183">
        <f>J1746</f>
        <v>0</v>
      </c>
      <c r="K85" s="179"/>
      <c r="L85" s="18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5"/>
      <c r="C86" s="186"/>
      <c r="D86" s="187" t="s">
        <v>1057</v>
      </c>
      <c r="E86" s="188"/>
      <c r="F86" s="188"/>
      <c r="G86" s="188"/>
      <c r="H86" s="188"/>
      <c r="I86" s="189"/>
      <c r="J86" s="190">
        <f>J1747</f>
        <v>0</v>
      </c>
      <c r="K86" s="186"/>
      <c r="L86" s="19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68"/>
      <c r="J88" s="62"/>
      <c r="K88" s="6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171"/>
      <c r="J92" s="64"/>
      <c r="K92" s="64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148</v>
      </c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3.25" customHeight="1">
      <c r="A96" s="40"/>
      <c r="B96" s="41"/>
      <c r="C96" s="42"/>
      <c r="D96" s="42"/>
      <c r="E96" s="172" t="str">
        <f>E7</f>
        <v xml:space="preserve">Pobytové služby pro  seniory v objektu č.p.431  areálu nemocnice Opočno_FINAL</v>
      </c>
      <c r="F96" s="34"/>
      <c r="G96" s="34"/>
      <c r="H96" s="34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117</v>
      </c>
      <c r="D97" s="42"/>
      <c r="E97" s="42"/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 xml:space="preserve">02 - Stavební úpravy </v>
      </c>
      <c r="F98" s="42"/>
      <c r="G98" s="42"/>
      <c r="H98" s="42"/>
      <c r="I98" s="138"/>
      <c r="J98" s="42"/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8"/>
      <c r="J99" s="42"/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F12</f>
        <v xml:space="preserve">č.p.431, areál nemocnice Opočno </v>
      </c>
      <c r="G100" s="42"/>
      <c r="H100" s="42"/>
      <c r="I100" s="142" t="s">
        <v>23</v>
      </c>
      <c r="J100" s="74" t="str">
        <f>IF(J12="","",J12)</f>
        <v>28. 11. 2019</v>
      </c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38"/>
      <c r="J101" s="42"/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E15</f>
        <v xml:space="preserve">KÚ Královehradeckého kraje,Pivovarské nám.1245,HK </v>
      </c>
      <c r="G102" s="42"/>
      <c r="H102" s="42"/>
      <c r="I102" s="142" t="s">
        <v>31</v>
      </c>
      <c r="J102" s="38" t="str">
        <f>E21</f>
        <v>Projecticon s.r.o.,A Kopeckého 151,Nový Hrádek</v>
      </c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29</v>
      </c>
      <c r="D103" s="42"/>
      <c r="E103" s="42"/>
      <c r="F103" s="29" t="str">
        <f>IF(E18="","",E18)</f>
        <v>Vyplň údaj</v>
      </c>
      <c r="G103" s="42"/>
      <c r="H103" s="42"/>
      <c r="I103" s="142" t="s">
        <v>34</v>
      </c>
      <c r="J103" s="38" t="str">
        <f>E24</f>
        <v xml:space="preserve"> </v>
      </c>
      <c r="K103" s="42"/>
      <c r="L103" s="13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138"/>
      <c r="J104" s="42"/>
      <c r="K104" s="42"/>
      <c r="L104" s="13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92"/>
      <c r="B105" s="193"/>
      <c r="C105" s="194" t="s">
        <v>149</v>
      </c>
      <c r="D105" s="195" t="s">
        <v>57</v>
      </c>
      <c r="E105" s="195" t="s">
        <v>53</v>
      </c>
      <c r="F105" s="195" t="s">
        <v>54</v>
      </c>
      <c r="G105" s="195" t="s">
        <v>150</v>
      </c>
      <c r="H105" s="195" t="s">
        <v>151</v>
      </c>
      <c r="I105" s="196" t="s">
        <v>152</v>
      </c>
      <c r="J105" s="195" t="s">
        <v>121</v>
      </c>
      <c r="K105" s="197" t="s">
        <v>153</v>
      </c>
      <c r="L105" s="198"/>
      <c r="M105" s="94" t="s">
        <v>19</v>
      </c>
      <c r="N105" s="95" t="s">
        <v>42</v>
      </c>
      <c r="O105" s="95" t="s">
        <v>154</v>
      </c>
      <c r="P105" s="95" t="s">
        <v>155</v>
      </c>
      <c r="Q105" s="95" t="s">
        <v>156</v>
      </c>
      <c r="R105" s="95" t="s">
        <v>157</v>
      </c>
      <c r="S105" s="95" t="s">
        <v>158</v>
      </c>
      <c r="T105" s="96" t="s">
        <v>159</v>
      </c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</row>
    <row r="106" s="2" customFormat="1" ht="22.8" customHeight="1">
      <c r="A106" s="40"/>
      <c r="B106" s="41"/>
      <c r="C106" s="101" t="s">
        <v>160</v>
      </c>
      <c r="D106" s="42"/>
      <c r="E106" s="42"/>
      <c r="F106" s="42"/>
      <c r="G106" s="42"/>
      <c r="H106" s="42"/>
      <c r="I106" s="138"/>
      <c r="J106" s="199">
        <f>BK106</f>
        <v>0</v>
      </c>
      <c r="K106" s="42"/>
      <c r="L106" s="46"/>
      <c r="M106" s="97"/>
      <c r="N106" s="200"/>
      <c r="O106" s="98"/>
      <c r="P106" s="201">
        <f>P107+P755+P1746</f>
        <v>0</v>
      </c>
      <c r="Q106" s="98"/>
      <c r="R106" s="201">
        <f>R107+R755+R1746</f>
        <v>4938.3926119499993</v>
      </c>
      <c r="S106" s="98"/>
      <c r="T106" s="202">
        <f>T107+T755+T1746</f>
        <v>0.5250999999999999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71</v>
      </c>
      <c r="AU106" s="19" t="s">
        <v>122</v>
      </c>
      <c r="BK106" s="203">
        <f>BK107+BK755+BK1746</f>
        <v>0</v>
      </c>
    </row>
    <row r="107" s="12" customFormat="1" ht="25.92" customHeight="1">
      <c r="A107" s="12"/>
      <c r="B107" s="204"/>
      <c r="C107" s="205"/>
      <c r="D107" s="206" t="s">
        <v>71</v>
      </c>
      <c r="E107" s="207" t="s">
        <v>161</v>
      </c>
      <c r="F107" s="207" t="s">
        <v>162</v>
      </c>
      <c r="G107" s="205"/>
      <c r="H107" s="205"/>
      <c r="I107" s="208"/>
      <c r="J107" s="209">
        <f>BK107</f>
        <v>0</v>
      </c>
      <c r="K107" s="205"/>
      <c r="L107" s="210"/>
      <c r="M107" s="211"/>
      <c r="N107" s="212"/>
      <c r="O107" s="212"/>
      <c r="P107" s="213">
        <f>P108+P172+P226+P423+P498+P722+P753</f>
        <v>0</v>
      </c>
      <c r="Q107" s="212"/>
      <c r="R107" s="213">
        <f>R108+R172+R226+R423+R498+R722+R753</f>
        <v>4706.4772099699994</v>
      </c>
      <c r="S107" s="212"/>
      <c r="T107" s="214">
        <f>T108+T172+T226+T423+T498+T722+T753</f>
        <v>0.5250999999999999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5" t="s">
        <v>80</v>
      </c>
      <c r="AT107" s="216" t="s">
        <v>71</v>
      </c>
      <c r="AU107" s="216" t="s">
        <v>72</v>
      </c>
      <c r="AY107" s="215" t="s">
        <v>163</v>
      </c>
      <c r="BK107" s="217">
        <f>BK108+BK172+BK226+BK423+BK498+BK722+BK753</f>
        <v>0</v>
      </c>
    </row>
    <row r="108" s="12" customFormat="1" ht="22.8" customHeight="1">
      <c r="A108" s="12"/>
      <c r="B108" s="204"/>
      <c r="C108" s="205"/>
      <c r="D108" s="206" t="s">
        <v>71</v>
      </c>
      <c r="E108" s="218" t="s">
        <v>80</v>
      </c>
      <c r="F108" s="218" t="s">
        <v>1058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SUM(P109:P171)</f>
        <v>0</v>
      </c>
      <c r="Q108" s="212"/>
      <c r="R108" s="213">
        <f>SUM(R109:R171)</f>
        <v>617.95687599999997</v>
      </c>
      <c r="S108" s="212"/>
      <c r="T108" s="214">
        <f>SUM(T109:T171)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5" t="s">
        <v>80</v>
      </c>
      <c r="AT108" s="216" t="s">
        <v>71</v>
      </c>
      <c r="AU108" s="216" t="s">
        <v>80</v>
      </c>
      <c r="AY108" s="215" t="s">
        <v>163</v>
      </c>
      <c r="BK108" s="217">
        <f>SUM(BK109:BK171)</f>
        <v>0</v>
      </c>
    </row>
    <row r="109" s="2" customFormat="1" ht="33" customHeight="1">
      <c r="A109" s="40"/>
      <c r="B109" s="41"/>
      <c r="C109" s="220" t="s">
        <v>80</v>
      </c>
      <c r="D109" s="220" t="s">
        <v>166</v>
      </c>
      <c r="E109" s="221" t="s">
        <v>1059</v>
      </c>
      <c r="F109" s="222" t="s">
        <v>1060</v>
      </c>
      <c r="G109" s="223" t="s">
        <v>178</v>
      </c>
      <c r="H109" s="224">
        <v>746</v>
      </c>
      <c r="I109" s="225"/>
      <c r="J109" s="226">
        <f>ROUND(I109*H109,2)</f>
        <v>0</v>
      </c>
      <c r="K109" s="222" t="s">
        <v>170</v>
      </c>
      <c r="L109" s="46"/>
      <c r="M109" s="227" t="s">
        <v>19</v>
      </c>
      <c r="N109" s="228" t="s">
        <v>44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106</v>
      </c>
      <c r="BK109" s="232">
        <f>ROUND(I109*H109,2)</f>
        <v>0</v>
      </c>
      <c r="BL109" s="19" t="s">
        <v>171</v>
      </c>
      <c r="BM109" s="231" t="s">
        <v>1061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1062</v>
      </c>
      <c r="G110" s="234"/>
      <c r="H110" s="238">
        <v>300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1063</v>
      </c>
      <c r="G111" s="234"/>
      <c r="H111" s="238">
        <v>350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3" customFormat="1">
      <c r="A112" s="13"/>
      <c r="B112" s="233"/>
      <c r="C112" s="234"/>
      <c r="D112" s="235" t="s">
        <v>173</v>
      </c>
      <c r="E112" s="236" t="s">
        <v>19</v>
      </c>
      <c r="F112" s="237" t="s">
        <v>1064</v>
      </c>
      <c r="G112" s="234"/>
      <c r="H112" s="238">
        <v>18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173</v>
      </c>
      <c r="AU112" s="244" t="s">
        <v>106</v>
      </c>
      <c r="AV112" s="13" t="s">
        <v>106</v>
      </c>
      <c r="AW112" s="13" t="s">
        <v>33</v>
      </c>
      <c r="AX112" s="13" t="s">
        <v>72</v>
      </c>
      <c r="AY112" s="244" t="s">
        <v>163</v>
      </c>
    </row>
    <row r="113" s="13" customFormat="1">
      <c r="A113" s="13"/>
      <c r="B113" s="233"/>
      <c r="C113" s="234"/>
      <c r="D113" s="235" t="s">
        <v>173</v>
      </c>
      <c r="E113" s="236" t="s">
        <v>19</v>
      </c>
      <c r="F113" s="237" t="s">
        <v>1065</v>
      </c>
      <c r="G113" s="234"/>
      <c r="H113" s="238">
        <v>29.399999999999999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173</v>
      </c>
      <c r="AU113" s="244" t="s">
        <v>106</v>
      </c>
      <c r="AV113" s="13" t="s">
        <v>106</v>
      </c>
      <c r="AW113" s="13" t="s">
        <v>33</v>
      </c>
      <c r="AX113" s="13" t="s">
        <v>72</v>
      </c>
      <c r="AY113" s="244" t="s">
        <v>163</v>
      </c>
    </row>
    <row r="114" s="13" customFormat="1">
      <c r="A114" s="13"/>
      <c r="B114" s="233"/>
      <c r="C114" s="234"/>
      <c r="D114" s="235" t="s">
        <v>173</v>
      </c>
      <c r="E114" s="236" t="s">
        <v>19</v>
      </c>
      <c r="F114" s="237" t="s">
        <v>1066</v>
      </c>
      <c r="G114" s="234"/>
      <c r="H114" s="238">
        <v>48.600000000000001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173</v>
      </c>
      <c r="AU114" s="244" t="s">
        <v>106</v>
      </c>
      <c r="AV114" s="13" t="s">
        <v>106</v>
      </c>
      <c r="AW114" s="13" t="s">
        <v>33</v>
      </c>
      <c r="AX114" s="13" t="s">
        <v>72</v>
      </c>
      <c r="AY114" s="244" t="s">
        <v>163</v>
      </c>
    </row>
    <row r="115" s="14" customFormat="1">
      <c r="A115" s="14"/>
      <c r="B115" s="245"/>
      <c r="C115" s="246"/>
      <c r="D115" s="235" t="s">
        <v>173</v>
      </c>
      <c r="E115" s="247" t="s">
        <v>19</v>
      </c>
      <c r="F115" s="248" t="s">
        <v>175</v>
      </c>
      <c r="G115" s="246"/>
      <c r="H115" s="249">
        <v>746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173</v>
      </c>
      <c r="AU115" s="255" t="s">
        <v>106</v>
      </c>
      <c r="AV115" s="14" t="s">
        <v>171</v>
      </c>
      <c r="AW115" s="14" t="s">
        <v>33</v>
      </c>
      <c r="AX115" s="14" t="s">
        <v>80</v>
      </c>
      <c r="AY115" s="255" t="s">
        <v>163</v>
      </c>
    </row>
    <row r="116" s="2" customFormat="1" ht="33" customHeight="1">
      <c r="A116" s="40"/>
      <c r="B116" s="41"/>
      <c r="C116" s="220" t="s">
        <v>106</v>
      </c>
      <c r="D116" s="220" t="s">
        <v>166</v>
      </c>
      <c r="E116" s="221" t="s">
        <v>1067</v>
      </c>
      <c r="F116" s="222" t="s">
        <v>1068</v>
      </c>
      <c r="G116" s="223" t="s">
        <v>178</v>
      </c>
      <c r="H116" s="224">
        <v>746</v>
      </c>
      <c r="I116" s="225"/>
      <c r="J116" s="226">
        <f>ROUND(I116*H116,2)</f>
        <v>0</v>
      </c>
      <c r="K116" s="222" t="s">
        <v>170</v>
      </c>
      <c r="L116" s="46"/>
      <c r="M116" s="227" t="s">
        <v>19</v>
      </c>
      <c r="N116" s="228" t="s">
        <v>44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171</v>
      </c>
      <c r="AT116" s="231" t="s">
        <v>166</v>
      </c>
      <c r="AU116" s="231" t="s">
        <v>106</v>
      </c>
      <c r="AY116" s="19" t="s">
        <v>163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106</v>
      </c>
      <c r="BK116" s="232">
        <f>ROUND(I116*H116,2)</f>
        <v>0</v>
      </c>
      <c r="BL116" s="19" t="s">
        <v>171</v>
      </c>
      <c r="BM116" s="231" t="s">
        <v>1069</v>
      </c>
    </row>
    <row r="117" s="2" customFormat="1" ht="33" customHeight="1">
      <c r="A117" s="40"/>
      <c r="B117" s="41"/>
      <c r="C117" s="220" t="s">
        <v>181</v>
      </c>
      <c r="D117" s="220" t="s">
        <v>166</v>
      </c>
      <c r="E117" s="221" t="s">
        <v>1070</v>
      </c>
      <c r="F117" s="222" t="s">
        <v>1071</v>
      </c>
      <c r="G117" s="223" t="s">
        <v>178</v>
      </c>
      <c r="H117" s="224">
        <v>648.28499999999997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44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106</v>
      </c>
      <c r="BK117" s="232">
        <f>ROUND(I117*H117,2)</f>
        <v>0</v>
      </c>
      <c r="BL117" s="19" t="s">
        <v>171</v>
      </c>
      <c r="BM117" s="231" t="s">
        <v>1072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1073</v>
      </c>
      <c r="G118" s="234"/>
      <c r="H118" s="238">
        <v>9.0719999999999992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6" customFormat="1">
      <c r="A119" s="16"/>
      <c r="B119" s="272"/>
      <c r="C119" s="273"/>
      <c r="D119" s="235" t="s">
        <v>173</v>
      </c>
      <c r="E119" s="274" t="s">
        <v>19</v>
      </c>
      <c r="F119" s="275" t="s">
        <v>1074</v>
      </c>
      <c r="G119" s="273"/>
      <c r="H119" s="276">
        <v>9.0719999999999992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173</v>
      </c>
      <c r="AU119" s="282" t="s">
        <v>106</v>
      </c>
      <c r="AV119" s="16" t="s">
        <v>181</v>
      </c>
      <c r="AW119" s="16" t="s">
        <v>33</v>
      </c>
      <c r="AX119" s="16" t="s">
        <v>72</v>
      </c>
      <c r="AY119" s="282" t="s">
        <v>163</v>
      </c>
    </row>
    <row r="120" s="13" customFormat="1">
      <c r="A120" s="13"/>
      <c r="B120" s="233"/>
      <c r="C120" s="234"/>
      <c r="D120" s="235" t="s">
        <v>173</v>
      </c>
      <c r="E120" s="236" t="s">
        <v>19</v>
      </c>
      <c r="F120" s="237" t="s">
        <v>1075</v>
      </c>
      <c r="G120" s="234"/>
      <c r="H120" s="238">
        <v>10.925000000000001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173</v>
      </c>
      <c r="AU120" s="244" t="s">
        <v>106</v>
      </c>
      <c r="AV120" s="13" t="s">
        <v>106</v>
      </c>
      <c r="AW120" s="13" t="s">
        <v>33</v>
      </c>
      <c r="AX120" s="13" t="s">
        <v>72</v>
      </c>
      <c r="AY120" s="244" t="s">
        <v>163</v>
      </c>
    </row>
    <row r="121" s="13" customFormat="1">
      <c r="A121" s="13"/>
      <c r="B121" s="233"/>
      <c r="C121" s="234"/>
      <c r="D121" s="235" t="s">
        <v>173</v>
      </c>
      <c r="E121" s="236" t="s">
        <v>19</v>
      </c>
      <c r="F121" s="237" t="s">
        <v>1076</v>
      </c>
      <c r="G121" s="234"/>
      <c r="H121" s="238">
        <v>5.0759999999999996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173</v>
      </c>
      <c r="AU121" s="244" t="s">
        <v>106</v>
      </c>
      <c r="AV121" s="13" t="s">
        <v>106</v>
      </c>
      <c r="AW121" s="13" t="s">
        <v>33</v>
      </c>
      <c r="AX121" s="13" t="s">
        <v>72</v>
      </c>
      <c r="AY121" s="244" t="s">
        <v>163</v>
      </c>
    </row>
    <row r="122" s="16" customFormat="1">
      <c r="A122" s="16"/>
      <c r="B122" s="272"/>
      <c r="C122" s="273"/>
      <c r="D122" s="235" t="s">
        <v>173</v>
      </c>
      <c r="E122" s="274" t="s">
        <v>19</v>
      </c>
      <c r="F122" s="275" t="s">
        <v>1074</v>
      </c>
      <c r="G122" s="273"/>
      <c r="H122" s="276">
        <v>16.001000000000001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173</v>
      </c>
      <c r="AU122" s="282" t="s">
        <v>106</v>
      </c>
      <c r="AV122" s="16" t="s">
        <v>181</v>
      </c>
      <c r="AW122" s="16" t="s">
        <v>33</v>
      </c>
      <c r="AX122" s="16" t="s">
        <v>72</v>
      </c>
      <c r="AY122" s="282" t="s">
        <v>163</v>
      </c>
    </row>
    <row r="123" s="15" customFormat="1">
      <c r="A123" s="15"/>
      <c r="B123" s="256"/>
      <c r="C123" s="257"/>
      <c r="D123" s="235" t="s">
        <v>173</v>
      </c>
      <c r="E123" s="258" t="s">
        <v>19</v>
      </c>
      <c r="F123" s="259" t="s">
        <v>1077</v>
      </c>
      <c r="G123" s="257"/>
      <c r="H123" s="258" t="s">
        <v>19</v>
      </c>
      <c r="I123" s="260"/>
      <c r="J123" s="257"/>
      <c r="K123" s="257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173</v>
      </c>
      <c r="AU123" s="265" t="s">
        <v>106</v>
      </c>
      <c r="AV123" s="15" t="s">
        <v>80</v>
      </c>
      <c r="AW123" s="15" t="s">
        <v>33</v>
      </c>
      <c r="AX123" s="15" t="s">
        <v>72</v>
      </c>
      <c r="AY123" s="265" t="s">
        <v>163</v>
      </c>
    </row>
    <row r="124" s="13" customFormat="1">
      <c r="A124" s="13"/>
      <c r="B124" s="233"/>
      <c r="C124" s="234"/>
      <c r="D124" s="235" t="s">
        <v>173</v>
      </c>
      <c r="E124" s="236" t="s">
        <v>19</v>
      </c>
      <c r="F124" s="237" t="s">
        <v>1078</v>
      </c>
      <c r="G124" s="234"/>
      <c r="H124" s="238">
        <v>30.411999999999999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173</v>
      </c>
      <c r="AU124" s="244" t="s">
        <v>106</v>
      </c>
      <c r="AV124" s="13" t="s">
        <v>106</v>
      </c>
      <c r="AW124" s="13" t="s">
        <v>33</v>
      </c>
      <c r="AX124" s="13" t="s">
        <v>72</v>
      </c>
      <c r="AY124" s="244" t="s">
        <v>163</v>
      </c>
    </row>
    <row r="125" s="16" customFormat="1">
      <c r="A125" s="16"/>
      <c r="B125" s="272"/>
      <c r="C125" s="273"/>
      <c r="D125" s="235" t="s">
        <v>173</v>
      </c>
      <c r="E125" s="274" t="s">
        <v>19</v>
      </c>
      <c r="F125" s="275" t="s">
        <v>1074</v>
      </c>
      <c r="G125" s="273"/>
      <c r="H125" s="276">
        <v>30.411999999999999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173</v>
      </c>
      <c r="AU125" s="282" t="s">
        <v>106</v>
      </c>
      <c r="AV125" s="16" t="s">
        <v>181</v>
      </c>
      <c r="AW125" s="16" t="s">
        <v>33</v>
      </c>
      <c r="AX125" s="16" t="s">
        <v>72</v>
      </c>
      <c r="AY125" s="282" t="s">
        <v>163</v>
      </c>
    </row>
    <row r="126" s="13" customFormat="1">
      <c r="A126" s="13"/>
      <c r="B126" s="233"/>
      <c r="C126" s="234"/>
      <c r="D126" s="235" t="s">
        <v>173</v>
      </c>
      <c r="E126" s="236" t="s">
        <v>19</v>
      </c>
      <c r="F126" s="237" t="s">
        <v>1079</v>
      </c>
      <c r="G126" s="234"/>
      <c r="H126" s="238">
        <v>592.79999999999995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173</v>
      </c>
      <c r="AU126" s="244" t="s">
        <v>106</v>
      </c>
      <c r="AV126" s="13" t="s">
        <v>106</v>
      </c>
      <c r="AW126" s="13" t="s">
        <v>33</v>
      </c>
      <c r="AX126" s="13" t="s">
        <v>72</v>
      </c>
      <c r="AY126" s="244" t="s">
        <v>163</v>
      </c>
    </row>
    <row r="127" s="16" customFormat="1">
      <c r="A127" s="16"/>
      <c r="B127" s="272"/>
      <c r="C127" s="273"/>
      <c r="D127" s="235" t="s">
        <v>173</v>
      </c>
      <c r="E127" s="274" t="s">
        <v>19</v>
      </c>
      <c r="F127" s="275" t="s">
        <v>1074</v>
      </c>
      <c r="G127" s="273"/>
      <c r="H127" s="276">
        <v>592.79999999999995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173</v>
      </c>
      <c r="AU127" s="282" t="s">
        <v>106</v>
      </c>
      <c r="AV127" s="16" t="s">
        <v>181</v>
      </c>
      <c r="AW127" s="16" t="s">
        <v>33</v>
      </c>
      <c r="AX127" s="16" t="s">
        <v>72</v>
      </c>
      <c r="AY127" s="282" t="s">
        <v>163</v>
      </c>
    </row>
    <row r="128" s="14" customFormat="1">
      <c r="A128" s="14"/>
      <c r="B128" s="245"/>
      <c r="C128" s="246"/>
      <c r="D128" s="235" t="s">
        <v>173</v>
      </c>
      <c r="E128" s="247" t="s">
        <v>19</v>
      </c>
      <c r="F128" s="248" t="s">
        <v>175</v>
      </c>
      <c r="G128" s="246"/>
      <c r="H128" s="249">
        <v>648.28499999999997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173</v>
      </c>
      <c r="AU128" s="255" t="s">
        <v>106</v>
      </c>
      <c r="AV128" s="14" t="s">
        <v>171</v>
      </c>
      <c r="AW128" s="14" t="s">
        <v>33</v>
      </c>
      <c r="AX128" s="14" t="s">
        <v>80</v>
      </c>
      <c r="AY128" s="255" t="s">
        <v>163</v>
      </c>
    </row>
    <row r="129" s="2" customFormat="1" ht="44.25" customHeight="1">
      <c r="A129" s="40"/>
      <c r="B129" s="41"/>
      <c r="C129" s="220" t="s">
        <v>171</v>
      </c>
      <c r="D129" s="220" t="s">
        <v>166</v>
      </c>
      <c r="E129" s="221" t="s">
        <v>1080</v>
      </c>
      <c r="F129" s="222" t="s">
        <v>1081</v>
      </c>
      <c r="G129" s="223" t="s">
        <v>178</v>
      </c>
      <c r="H129" s="224">
        <v>648.28499999999997</v>
      </c>
      <c r="I129" s="225"/>
      <c r="J129" s="226">
        <f>ROUND(I129*H129,2)</f>
        <v>0</v>
      </c>
      <c r="K129" s="222" t="s">
        <v>170</v>
      </c>
      <c r="L129" s="46"/>
      <c r="M129" s="227" t="s">
        <v>19</v>
      </c>
      <c r="N129" s="228" t="s">
        <v>44</v>
      </c>
      <c r="O129" s="8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171</v>
      </c>
      <c r="AT129" s="231" t="s">
        <v>166</v>
      </c>
      <c r="AU129" s="231" t="s">
        <v>106</v>
      </c>
      <c r="AY129" s="19" t="s">
        <v>163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106</v>
      </c>
      <c r="BK129" s="232">
        <f>ROUND(I129*H129,2)</f>
        <v>0</v>
      </c>
      <c r="BL129" s="19" t="s">
        <v>171</v>
      </c>
      <c r="BM129" s="231" t="s">
        <v>1082</v>
      </c>
    </row>
    <row r="130" s="2" customFormat="1" ht="44.25" customHeight="1">
      <c r="A130" s="40"/>
      <c r="B130" s="41"/>
      <c r="C130" s="220" t="s">
        <v>1083</v>
      </c>
      <c r="D130" s="220" t="s">
        <v>166</v>
      </c>
      <c r="E130" s="221" t="s">
        <v>1084</v>
      </c>
      <c r="F130" s="222" t="s">
        <v>1085</v>
      </c>
      <c r="G130" s="223" t="s">
        <v>178</v>
      </c>
      <c r="H130" s="224">
        <v>171.91999999999999</v>
      </c>
      <c r="I130" s="225"/>
      <c r="J130" s="226">
        <f>ROUND(I130*H130,2)</f>
        <v>0</v>
      </c>
      <c r="K130" s="222" t="s">
        <v>170</v>
      </c>
      <c r="L130" s="46"/>
      <c r="M130" s="227" t="s">
        <v>19</v>
      </c>
      <c r="N130" s="228" t="s">
        <v>44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171</v>
      </c>
      <c r="AT130" s="231" t="s">
        <v>166</v>
      </c>
      <c r="AU130" s="231" t="s">
        <v>106</v>
      </c>
      <c r="AY130" s="19" t="s">
        <v>163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106</v>
      </c>
      <c r="BK130" s="232">
        <f>ROUND(I130*H130,2)</f>
        <v>0</v>
      </c>
      <c r="BL130" s="19" t="s">
        <v>171</v>
      </c>
      <c r="BM130" s="231" t="s">
        <v>1086</v>
      </c>
    </row>
    <row r="131" s="13" customFormat="1">
      <c r="A131" s="13"/>
      <c r="B131" s="233"/>
      <c r="C131" s="234"/>
      <c r="D131" s="235" t="s">
        <v>173</v>
      </c>
      <c r="E131" s="236" t="s">
        <v>19</v>
      </c>
      <c r="F131" s="237" t="s">
        <v>1087</v>
      </c>
      <c r="G131" s="234"/>
      <c r="H131" s="238">
        <v>121.92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173</v>
      </c>
      <c r="AU131" s="244" t="s">
        <v>106</v>
      </c>
      <c r="AV131" s="13" t="s">
        <v>106</v>
      </c>
      <c r="AW131" s="13" t="s">
        <v>33</v>
      </c>
      <c r="AX131" s="13" t="s">
        <v>72</v>
      </c>
      <c r="AY131" s="244" t="s">
        <v>163</v>
      </c>
    </row>
    <row r="132" s="13" customFormat="1">
      <c r="A132" s="13"/>
      <c r="B132" s="233"/>
      <c r="C132" s="234"/>
      <c r="D132" s="235" t="s">
        <v>173</v>
      </c>
      <c r="E132" s="236" t="s">
        <v>19</v>
      </c>
      <c r="F132" s="237" t="s">
        <v>1088</v>
      </c>
      <c r="G132" s="234"/>
      <c r="H132" s="238">
        <v>50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173</v>
      </c>
      <c r="AU132" s="244" t="s">
        <v>106</v>
      </c>
      <c r="AV132" s="13" t="s">
        <v>106</v>
      </c>
      <c r="AW132" s="13" t="s">
        <v>33</v>
      </c>
      <c r="AX132" s="13" t="s">
        <v>72</v>
      </c>
      <c r="AY132" s="244" t="s">
        <v>163</v>
      </c>
    </row>
    <row r="133" s="14" customFormat="1">
      <c r="A133" s="14"/>
      <c r="B133" s="245"/>
      <c r="C133" s="246"/>
      <c r="D133" s="235" t="s">
        <v>173</v>
      </c>
      <c r="E133" s="247" t="s">
        <v>19</v>
      </c>
      <c r="F133" s="248" t="s">
        <v>175</v>
      </c>
      <c r="G133" s="246"/>
      <c r="H133" s="249">
        <v>171.92000000000002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173</v>
      </c>
      <c r="AU133" s="255" t="s">
        <v>106</v>
      </c>
      <c r="AV133" s="14" t="s">
        <v>171</v>
      </c>
      <c r="AW133" s="14" t="s">
        <v>33</v>
      </c>
      <c r="AX133" s="14" t="s">
        <v>80</v>
      </c>
      <c r="AY133" s="255" t="s">
        <v>163</v>
      </c>
    </row>
    <row r="134" s="2" customFormat="1" ht="44.25" customHeight="1">
      <c r="A134" s="40"/>
      <c r="B134" s="41"/>
      <c r="C134" s="220" t="s">
        <v>1089</v>
      </c>
      <c r="D134" s="220" t="s">
        <v>166</v>
      </c>
      <c r="E134" s="221" t="s">
        <v>1090</v>
      </c>
      <c r="F134" s="222" t="s">
        <v>1091</v>
      </c>
      <c r="G134" s="223" t="s">
        <v>178</v>
      </c>
      <c r="H134" s="224">
        <v>171.91999999999999</v>
      </c>
      <c r="I134" s="225"/>
      <c r="J134" s="226">
        <f>ROUND(I134*H134,2)</f>
        <v>0</v>
      </c>
      <c r="K134" s="222" t="s">
        <v>170</v>
      </c>
      <c r="L134" s="46"/>
      <c r="M134" s="227" t="s">
        <v>19</v>
      </c>
      <c r="N134" s="228" t="s">
        <v>44</v>
      </c>
      <c r="O134" s="8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171</v>
      </c>
      <c r="AT134" s="231" t="s">
        <v>166</v>
      </c>
      <c r="AU134" s="231" t="s">
        <v>106</v>
      </c>
      <c r="AY134" s="19" t="s">
        <v>163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106</v>
      </c>
      <c r="BK134" s="232">
        <f>ROUND(I134*H134,2)</f>
        <v>0</v>
      </c>
      <c r="BL134" s="19" t="s">
        <v>171</v>
      </c>
      <c r="BM134" s="231" t="s">
        <v>1092</v>
      </c>
    </row>
    <row r="135" s="2" customFormat="1" ht="21.75" customHeight="1">
      <c r="A135" s="40"/>
      <c r="B135" s="41"/>
      <c r="C135" s="220" t="s">
        <v>191</v>
      </c>
      <c r="D135" s="220" t="s">
        <v>166</v>
      </c>
      <c r="E135" s="221" t="s">
        <v>1093</v>
      </c>
      <c r="F135" s="222" t="s">
        <v>1094</v>
      </c>
      <c r="G135" s="223" t="s">
        <v>169</v>
      </c>
      <c r="H135" s="224">
        <v>1172.4000000000001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44</v>
      </c>
      <c r="O135" s="86"/>
      <c r="P135" s="229">
        <f>O135*H135</f>
        <v>0</v>
      </c>
      <c r="Q135" s="229">
        <v>0.00149</v>
      </c>
      <c r="R135" s="229">
        <f>Q135*H135</f>
        <v>1.7468760000000001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106</v>
      </c>
      <c r="BK135" s="232">
        <f>ROUND(I135*H135,2)</f>
        <v>0</v>
      </c>
      <c r="BL135" s="19" t="s">
        <v>171</v>
      </c>
      <c r="BM135" s="231" t="s">
        <v>1095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1096</v>
      </c>
      <c r="G136" s="234"/>
      <c r="H136" s="238">
        <v>32.399999999999999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6" customFormat="1">
      <c r="A137" s="16"/>
      <c r="B137" s="272"/>
      <c r="C137" s="273"/>
      <c r="D137" s="235" t="s">
        <v>173</v>
      </c>
      <c r="E137" s="274" t="s">
        <v>19</v>
      </c>
      <c r="F137" s="275" t="s">
        <v>1074</v>
      </c>
      <c r="G137" s="273"/>
      <c r="H137" s="276">
        <v>32.399999999999999</v>
      </c>
      <c r="I137" s="277"/>
      <c r="J137" s="273"/>
      <c r="K137" s="273"/>
      <c r="L137" s="278"/>
      <c r="M137" s="279"/>
      <c r="N137" s="280"/>
      <c r="O137" s="280"/>
      <c r="P137" s="280"/>
      <c r="Q137" s="280"/>
      <c r="R137" s="280"/>
      <c r="S137" s="280"/>
      <c r="T137" s="28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2" t="s">
        <v>173</v>
      </c>
      <c r="AU137" s="282" t="s">
        <v>106</v>
      </c>
      <c r="AV137" s="16" t="s">
        <v>181</v>
      </c>
      <c r="AW137" s="16" t="s">
        <v>33</v>
      </c>
      <c r="AX137" s="16" t="s">
        <v>72</v>
      </c>
      <c r="AY137" s="282" t="s">
        <v>163</v>
      </c>
    </row>
    <row r="138" s="13" customFormat="1">
      <c r="A138" s="13"/>
      <c r="B138" s="233"/>
      <c r="C138" s="234"/>
      <c r="D138" s="235" t="s">
        <v>173</v>
      </c>
      <c r="E138" s="236" t="s">
        <v>19</v>
      </c>
      <c r="F138" s="237" t="s">
        <v>1097</v>
      </c>
      <c r="G138" s="234"/>
      <c r="H138" s="238">
        <v>1140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173</v>
      </c>
      <c r="AU138" s="244" t="s">
        <v>106</v>
      </c>
      <c r="AV138" s="13" t="s">
        <v>106</v>
      </c>
      <c r="AW138" s="13" t="s">
        <v>33</v>
      </c>
      <c r="AX138" s="13" t="s">
        <v>72</v>
      </c>
      <c r="AY138" s="244" t="s">
        <v>163</v>
      </c>
    </row>
    <row r="139" s="16" customFormat="1">
      <c r="A139" s="16"/>
      <c r="B139" s="272"/>
      <c r="C139" s="273"/>
      <c r="D139" s="235" t="s">
        <v>173</v>
      </c>
      <c r="E139" s="274" t="s">
        <v>19</v>
      </c>
      <c r="F139" s="275" t="s">
        <v>1074</v>
      </c>
      <c r="G139" s="273"/>
      <c r="H139" s="276">
        <v>1140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173</v>
      </c>
      <c r="AU139" s="282" t="s">
        <v>106</v>
      </c>
      <c r="AV139" s="16" t="s">
        <v>181</v>
      </c>
      <c r="AW139" s="16" t="s">
        <v>33</v>
      </c>
      <c r="AX139" s="16" t="s">
        <v>72</v>
      </c>
      <c r="AY139" s="282" t="s">
        <v>163</v>
      </c>
    </row>
    <row r="140" s="14" customFormat="1">
      <c r="A140" s="14"/>
      <c r="B140" s="245"/>
      <c r="C140" s="246"/>
      <c r="D140" s="235" t="s">
        <v>173</v>
      </c>
      <c r="E140" s="247" t="s">
        <v>19</v>
      </c>
      <c r="F140" s="248" t="s">
        <v>175</v>
      </c>
      <c r="G140" s="246"/>
      <c r="H140" s="249">
        <v>1172.4000000000001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173</v>
      </c>
      <c r="AU140" s="255" t="s">
        <v>106</v>
      </c>
      <c r="AV140" s="14" t="s">
        <v>171</v>
      </c>
      <c r="AW140" s="14" t="s">
        <v>33</v>
      </c>
      <c r="AX140" s="14" t="s">
        <v>80</v>
      </c>
      <c r="AY140" s="255" t="s">
        <v>163</v>
      </c>
    </row>
    <row r="141" s="2" customFormat="1" ht="33" customHeight="1">
      <c r="A141" s="40"/>
      <c r="B141" s="41"/>
      <c r="C141" s="220" t="s">
        <v>196</v>
      </c>
      <c r="D141" s="220" t="s">
        <v>166</v>
      </c>
      <c r="E141" s="221" t="s">
        <v>1098</v>
      </c>
      <c r="F141" s="222" t="s">
        <v>1099</v>
      </c>
      <c r="G141" s="223" t="s">
        <v>169</v>
      </c>
      <c r="H141" s="224">
        <v>1172.4000000000001</v>
      </c>
      <c r="I141" s="225"/>
      <c r="J141" s="226">
        <f>ROUND(I141*H141,2)</f>
        <v>0</v>
      </c>
      <c r="K141" s="222" t="s">
        <v>170</v>
      </c>
      <c r="L141" s="46"/>
      <c r="M141" s="227" t="s">
        <v>19</v>
      </c>
      <c r="N141" s="228" t="s">
        <v>44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171</v>
      </c>
      <c r="AT141" s="231" t="s">
        <v>166</v>
      </c>
      <c r="AU141" s="231" t="s">
        <v>106</v>
      </c>
      <c r="AY141" s="19" t="s">
        <v>163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106</v>
      </c>
      <c r="BK141" s="232">
        <f>ROUND(I141*H141,2)</f>
        <v>0</v>
      </c>
      <c r="BL141" s="19" t="s">
        <v>171</v>
      </c>
      <c r="BM141" s="231" t="s">
        <v>1100</v>
      </c>
    </row>
    <row r="142" s="2" customFormat="1" ht="44.25" customHeight="1">
      <c r="A142" s="40"/>
      <c r="B142" s="41"/>
      <c r="C142" s="220" t="s">
        <v>201</v>
      </c>
      <c r="D142" s="220" t="s">
        <v>166</v>
      </c>
      <c r="E142" s="221" t="s">
        <v>1101</v>
      </c>
      <c r="F142" s="222" t="s">
        <v>1102</v>
      </c>
      <c r="G142" s="223" t="s">
        <v>178</v>
      </c>
      <c r="H142" s="224">
        <v>1550.204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44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106</v>
      </c>
      <c r="BK142" s="232">
        <f>ROUND(I142*H142,2)</f>
        <v>0</v>
      </c>
      <c r="BL142" s="19" t="s">
        <v>171</v>
      </c>
      <c r="BM142" s="231" t="s">
        <v>1103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1104</v>
      </c>
      <c r="G143" s="234"/>
      <c r="H143" s="238">
        <v>1550.204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80</v>
      </c>
      <c r="AY143" s="244" t="s">
        <v>163</v>
      </c>
    </row>
    <row r="144" s="2" customFormat="1" ht="44.25" customHeight="1">
      <c r="A144" s="40"/>
      <c r="B144" s="41"/>
      <c r="C144" s="220" t="s">
        <v>206</v>
      </c>
      <c r="D144" s="220" t="s">
        <v>166</v>
      </c>
      <c r="E144" s="221" t="s">
        <v>1105</v>
      </c>
      <c r="F144" s="222" t="s">
        <v>1106</v>
      </c>
      <c r="G144" s="223" t="s">
        <v>178</v>
      </c>
      <c r="H144" s="224">
        <v>1550.204</v>
      </c>
      <c r="I144" s="225"/>
      <c r="J144" s="226">
        <f>ROUND(I144*H144,2)</f>
        <v>0</v>
      </c>
      <c r="K144" s="222" t="s">
        <v>170</v>
      </c>
      <c r="L144" s="46"/>
      <c r="M144" s="227" t="s">
        <v>19</v>
      </c>
      <c r="N144" s="228" t="s">
        <v>44</v>
      </c>
      <c r="O144" s="8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171</v>
      </c>
      <c r="AT144" s="231" t="s">
        <v>166</v>
      </c>
      <c r="AU144" s="231" t="s">
        <v>106</v>
      </c>
      <c r="AY144" s="19" t="s">
        <v>163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106</v>
      </c>
      <c r="BK144" s="232">
        <f>ROUND(I144*H144,2)</f>
        <v>0</v>
      </c>
      <c r="BL144" s="19" t="s">
        <v>171</v>
      </c>
      <c r="BM144" s="231" t="s">
        <v>1107</v>
      </c>
    </row>
    <row r="145" s="2" customFormat="1" ht="55.5" customHeight="1">
      <c r="A145" s="40"/>
      <c r="B145" s="41"/>
      <c r="C145" s="220" t="s">
        <v>164</v>
      </c>
      <c r="D145" s="220" t="s">
        <v>166</v>
      </c>
      <c r="E145" s="221" t="s">
        <v>1108</v>
      </c>
      <c r="F145" s="222" t="s">
        <v>1109</v>
      </c>
      <c r="G145" s="223" t="s">
        <v>178</v>
      </c>
      <c r="H145" s="224">
        <v>10851.428</v>
      </c>
      <c r="I145" s="225"/>
      <c r="J145" s="226">
        <f>ROUND(I145*H145,2)</f>
        <v>0</v>
      </c>
      <c r="K145" s="222" t="s">
        <v>170</v>
      </c>
      <c r="L145" s="46"/>
      <c r="M145" s="227" t="s">
        <v>19</v>
      </c>
      <c r="N145" s="228" t="s">
        <v>44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171</v>
      </c>
      <c r="AT145" s="231" t="s">
        <v>166</v>
      </c>
      <c r="AU145" s="231" t="s">
        <v>106</v>
      </c>
      <c r="AY145" s="19" t="s">
        <v>163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106</v>
      </c>
      <c r="BK145" s="232">
        <f>ROUND(I145*H145,2)</f>
        <v>0</v>
      </c>
      <c r="BL145" s="19" t="s">
        <v>171</v>
      </c>
      <c r="BM145" s="231" t="s">
        <v>1110</v>
      </c>
    </row>
    <row r="146" s="13" customFormat="1">
      <c r="A146" s="13"/>
      <c r="B146" s="233"/>
      <c r="C146" s="234"/>
      <c r="D146" s="235" t="s">
        <v>173</v>
      </c>
      <c r="E146" s="236" t="s">
        <v>19</v>
      </c>
      <c r="F146" s="237" t="s">
        <v>1111</v>
      </c>
      <c r="G146" s="234"/>
      <c r="H146" s="238">
        <v>10851.428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173</v>
      </c>
      <c r="AU146" s="244" t="s">
        <v>106</v>
      </c>
      <c r="AV146" s="13" t="s">
        <v>106</v>
      </c>
      <c r="AW146" s="13" t="s">
        <v>33</v>
      </c>
      <c r="AX146" s="13" t="s">
        <v>80</v>
      </c>
      <c r="AY146" s="244" t="s">
        <v>163</v>
      </c>
    </row>
    <row r="147" s="2" customFormat="1" ht="33" customHeight="1">
      <c r="A147" s="40"/>
      <c r="B147" s="41"/>
      <c r="C147" s="220" t="s">
        <v>221</v>
      </c>
      <c r="D147" s="220" t="s">
        <v>166</v>
      </c>
      <c r="E147" s="221" t="s">
        <v>1112</v>
      </c>
      <c r="F147" s="222" t="s">
        <v>1113</v>
      </c>
      <c r="G147" s="223" t="s">
        <v>178</v>
      </c>
      <c r="H147" s="224">
        <v>1550.204</v>
      </c>
      <c r="I147" s="225"/>
      <c r="J147" s="226">
        <f>ROUND(I147*H147,2)</f>
        <v>0</v>
      </c>
      <c r="K147" s="222" t="s">
        <v>170</v>
      </c>
      <c r="L147" s="46"/>
      <c r="M147" s="227" t="s">
        <v>19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171</v>
      </c>
      <c r="AT147" s="231" t="s">
        <v>166</v>
      </c>
      <c r="AU147" s="231" t="s">
        <v>106</v>
      </c>
      <c r="AY147" s="19" t="s">
        <v>163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106</v>
      </c>
      <c r="BK147" s="232">
        <f>ROUND(I147*H147,2)</f>
        <v>0</v>
      </c>
      <c r="BL147" s="19" t="s">
        <v>171</v>
      </c>
      <c r="BM147" s="231" t="s">
        <v>1114</v>
      </c>
    </row>
    <row r="148" s="2" customFormat="1" ht="16.5" customHeight="1">
      <c r="A148" s="40"/>
      <c r="B148" s="41"/>
      <c r="C148" s="220" t="s">
        <v>110</v>
      </c>
      <c r="D148" s="220" t="s">
        <v>166</v>
      </c>
      <c r="E148" s="221" t="s">
        <v>1115</v>
      </c>
      <c r="F148" s="222" t="s">
        <v>1116</v>
      </c>
      <c r="G148" s="223" t="s">
        <v>178</v>
      </c>
      <c r="H148" s="224">
        <v>1550.204</v>
      </c>
      <c r="I148" s="225"/>
      <c r="J148" s="226">
        <f>ROUND(I148*H148,2)</f>
        <v>0</v>
      </c>
      <c r="K148" s="222" t="s">
        <v>170</v>
      </c>
      <c r="L148" s="46"/>
      <c r="M148" s="227" t="s">
        <v>19</v>
      </c>
      <c r="N148" s="228" t="s">
        <v>44</v>
      </c>
      <c r="O148" s="8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171</v>
      </c>
      <c r="AT148" s="231" t="s">
        <v>166</v>
      </c>
      <c r="AU148" s="231" t="s">
        <v>106</v>
      </c>
      <c r="AY148" s="19" t="s">
        <v>163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106</v>
      </c>
      <c r="BK148" s="232">
        <f>ROUND(I148*H148,2)</f>
        <v>0</v>
      </c>
      <c r="BL148" s="19" t="s">
        <v>171</v>
      </c>
      <c r="BM148" s="231" t="s">
        <v>1117</v>
      </c>
    </row>
    <row r="149" s="2" customFormat="1" ht="33" customHeight="1">
      <c r="A149" s="40"/>
      <c r="B149" s="41"/>
      <c r="C149" s="220" t="s">
        <v>113</v>
      </c>
      <c r="D149" s="220" t="s">
        <v>166</v>
      </c>
      <c r="E149" s="221" t="s">
        <v>1118</v>
      </c>
      <c r="F149" s="222" t="s">
        <v>607</v>
      </c>
      <c r="G149" s="223" t="s">
        <v>262</v>
      </c>
      <c r="H149" s="224">
        <v>2790.3670000000002</v>
      </c>
      <c r="I149" s="225"/>
      <c r="J149" s="226">
        <f>ROUND(I149*H149,2)</f>
        <v>0</v>
      </c>
      <c r="K149" s="222" t="s">
        <v>170</v>
      </c>
      <c r="L149" s="46"/>
      <c r="M149" s="227" t="s">
        <v>19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171</v>
      </c>
      <c r="AT149" s="231" t="s">
        <v>166</v>
      </c>
      <c r="AU149" s="231" t="s">
        <v>106</v>
      </c>
      <c r="AY149" s="19" t="s">
        <v>163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106</v>
      </c>
      <c r="BK149" s="232">
        <f>ROUND(I149*H149,2)</f>
        <v>0</v>
      </c>
      <c r="BL149" s="19" t="s">
        <v>171</v>
      </c>
      <c r="BM149" s="231" t="s">
        <v>1119</v>
      </c>
    </row>
    <row r="150" s="13" customFormat="1">
      <c r="A150" s="13"/>
      <c r="B150" s="233"/>
      <c r="C150" s="234"/>
      <c r="D150" s="235" t="s">
        <v>173</v>
      </c>
      <c r="E150" s="236" t="s">
        <v>19</v>
      </c>
      <c r="F150" s="237" t="s">
        <v>1120</v>
      </c>
      <c r="G150" s="234"/>
      <c r="H150" s="238">
        <v>2790.3670000000002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173</v>
      </c>
      <c r="AU150" s="244" t="s">
        <v>106</v>
      </c>
      <c r="AV150" s="13" t="s">
        <v>106</v>
      </c>
      <c r="AW150" s="13" t="s">
        <v>33</v>
      </c>
      <c r="AX150" s="13" t="s">
        <v>80</v>
      </c>
      <c r="AY150" s="244" t="s">
        <v>163</v>
      </c>
    </row>
    <row r="151" s="2" customFormat="1" ht="33" customHeight="1">
      <c r="A151" s="40"/>
      <c r="B151" s="41"/>
      <c r="C151" s="220" t="s">
        <v>237</v>
      </c>
      <c r="D151" s="220" t="s">
        <v>166</v>
      </c>
      <c r="E151" s="221" t="s">
        <v>1121</v>
      </c>
      <c r="F151" s="222" t="s">
        <v>1122</v>
      </c>
      <c r="G151" s="223" t="s">
        <v>178</v>
      </c>
      <c r="H151" s="224">
        <v>247.30000000000001</v>
      </c>
      <c r="I151" s="225"/>
      <c r="J151" s="226">
        <f>ROUND(I151*H151,2)</f>
        <v>0</v>
      </c>
      <c r="K151" s="222" t="s">
        <v>170</v>
      </c>
      <c r="L151" s="46"/>
      <c r="M151" s="227" t="s">
        <v>19</v>
      </c>
      <c r="N151" s="228" t="s">
        <v>44</v>
      </c>
      <c r="O151" s="8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171</v>
      </c>
      <c r="AT151" s="231" t="s">
        <v>166</v>
      </c>
      <c r="AU151" s="231" t="s">
        <v>106</v>
      </c>
      <c r="AY151" s="19" t="s">
        <v>163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106</v>
      </c>
      <c r="BK151" s="232">
        <f>ROUND(I151*H151,2)</f>
        <v>0</v>
      </c>
      <c r="BL151" s="19" t="s">
        <v>171</v>
      </c>
      <c r="BM151" s="231" t="s">
        <v>1123</v>
      </c>
    </row>
    <row r="152" s="13" customFormat="1">
      <c r="A152" s="13"/>
      <c r="B152" s="233"/>
      <c r="C152" s="234"/>
      <c r="D152" s="235" t="s">
        <v>173</v>
      </c>
      <c r="E152" s="236" t="s">
        <v>19</v>
      </c>
      <c r="F152" s="237" t="s">
        <v>1124</v>
      </c>
      <c r="G152" s="234"/>
      <c r="H152" s="238">
        <v>74.099999999999994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173</v>
      </c>
      <c r="AU152" s="244" t="s">
        <v>106</v>
      </c>
      <c r="AV152" s="13" t="s">
        <v>106</v>
      </c>
      <c r="AW152" s="13" t="s">
        <v>33</v>
      </c>
      <c r="AX152" s="13" t="s">
        <v>72</v>
      </c>
      <c r="AY152" s="244" t="s">
        <v>163</v>
      </c>
    </row>
    <row r="153" s="16" customFormat="1">
      <c r="A153" s="16"/>
      <c r="B153" s="272"/>
      <c r="C153" s="273"/>
      <c r="D153" s="235" t="s">
        <v>173</v>
      </c>
      <c r="E153" s="274" t="s">
        <v>19</v>
      </c>
      <c r="F153" s="275" t="s">
        <v>1074</v>
      </c>
      <c r="G153" s="273"/>
      <c r="H153" s="276">
        <v>74.099999999999994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2" t="s">
        <v>173</v>
      </c>
      <c r="AU153" s="282" t="s">
        <v>106</v>
      </c>
      <c r="AV153" s="16" t="s">
        <v>181</v>
      </c>
      <c r="AW153" s="16" t="s">
        <v>33</v>
      </c>
      <c r="AX153" s="16" t="s">
        <v>72</v>
      </c>
      <c r="AY153" s="282" t="s">
        <v>163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1125</v>
      </c>
      <c r="G154" s="234"/>
      <c r="H154" s="238">
        <v>148.19999999999999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72</v>
      </c>
      <c r="AY154" s="244" t="s">
        <v>163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1126</v>
      </c>
      <c r="G155" s="234"/>
      <c r="H155" s="238">
        <v>25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6" customFormat="1">
      <c r="A156" s="16"/>
      <c r="B156" s="272"/>
      <c r="C156" s="273"/>
      <c r="D156" s="235" t="s">
        <v>173</v>
      </c>
      <c r="E156" s="274" t="s">
        <v>19</v>
      </c>
      <c r="F156" s="275" t="s">
        <v>1074</v>
      </c>
      <c r="G156" s="273"/>
      <c r="H156" s="276">
        <v>173.19999999999999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2" t="s">
        <v>173</v>
      </c>
      <c r="AU156" s="282" t="s">
        <v>106</v>
      </c>
      <c r="AV156" s="16" t="s">
        <v>181</v>
      </c>
      <c r="AW156" s="16" t="s">
        <v>33</v>
      </c>
      <c r="AX156" s="16" t="s">
        <v>72</v>
      </c>
      <c r="AY156" s="282" t="s">
        <v>163</v>
      </c>
    </row>
    <row r="157" s="14" customFormat="1">
      <c r="A157" s="14"/>
      <c r="B157" s="245"/>
      <c r="C157" s="246"/>
      <c r="D157" s="235" t="s">
        <v>173</v>
      </c>
      <c r="E157" s="247" t="s">
        <v>19</v>
      </c>
      <c r="F157" s="248" t="s">
        <v>175</v>
      </c>
      <c r="G157" s="246"/>
      <c r="H157" s="249">
        <v>247.29999999999998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173</v>
      </c>
      <c r="AU157" s="255" t="s">
        <v>106</v>
      </c>
      <c r="AV157" s="14" t="s">
        <v>171</v>
      </c>
      <c r="AW157" s="14" t="s">
        <v>33</v>
      </c>
      <c r="AX157" s="14" t="s">
        <v>80</v>
      </c>
      <c r="AY157" s="255" t="s">
        <v>163</v>
      </c>
    </row>
    <row r="158" s="2" customFormat="1" ht="16.5" customHeight="1">
      <c r="A158" s="40"/>
      <c r="B158" s="41"/>
      <c r="C158" s="283" t="s">
        <v>242</v>
      </c>
      <c r="D158" s="283" t="s">
        <v>1127</v>
      </c>
      <c r="E158" s="284" t="s">
        <v>1128</v>
      </c>
      <c r="F158" s="285" t="s">
        <v>1129</v>
      </c>
      <c r="G158" s="286" t="s">
        <v>262</v>
      </c>
      <c r="H158" s="287">
        <v>125.8</v>
      </c>
      <c r="I158" s="288"/>
      <c r="J158" s="289">
        <f>ROUND(I158*H158,2)</f>
        <v>0</v>
      </c>
      <c r="K158" s="285" t="s">
        <v>170</v>
      </c>
      <c r="L158" s="290"/>
      <c r="M158" s="291" t="s">
        <v>19</v>
      </c>
      <c r="N158" s="292" t="s">
        <v>44</v>
      </c>
      <c r="O158" s="86"/>
      <c r="P158" s="229">
        <f>O158*H158</f>
        <v>0</v>
      </c>
      <c r="Q158" s="229">
        <v>1</v>
      </c>
      <c r="R158" s="229">
        <f>Q158*H158</f>
        <v>125.8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206</v>
      </c>
      <c r="AT158" s="231" t="s">
        <v>1127</v>
      </c>
      <c r="AU158" s="231" t="s">
        <v>106</v>
      </c>
      <c r="AY158" s="19" t="s">
        <v>163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106</v>
      </c>
      <c r="BK158" s="232">
        <f>ROUND(I158*H158,2)</f>
        <v>0</v>
      </c>
      <c r="BL158" s="19" t="s">
        <v>171</v>
      </c>
      <c r="BM158" s="231" t="s">
        <v>1130</v>
      </c>
    </row>
    <row r="159" s="13" customFormat="1">
      <c r="A159" s="13"/>
      <c r="B159" s="233"/>
      <c r="C159" s="234"/>
      <c r="D159" s="235" t="s">
        <v>173</v>
      </c>
      <c r="E159" s="234"/>
      <c r="F159" s="237" t="s">
        <v>1131</v>
      </c>
      <c r="G159" s="234"/>
      <c r="H159" s="238">
        <v>125.8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4</v>
      </c>
      <c r="AX159" s="13" t="s">
        <v>80</v>
      </c>
      <c r="AY159" s="244" t="s">
        <v>163</v>
      </c>
    </row>
    <row r="160" s="2" customFormat="1" ht="16.5" customHeight="1">
      <c r="A160" s="40"/>
      <c r="B160" s="41"/>
      <c r="C160" s="283" t="s">
        <v>8</v>
      </c>
      <c r="D160" s="283" t="s">
        <v>1127</v>
      </c>
      <c r="E160" s="284" t="s">
        <v>1132</v>
      </c>
      <c r="F160" s="285" t="s">
        <v>1133</v>
      </c>
      <c r="G160" s="286" t="s">
        <v>262</v>
      </c>
      <c r="H160" s="287">
        <v>311.75999999999999</v>
      </c>
      <c r="I160" s="288"/>
      <c r="J160" s="289">
        <f>ROUND(I160*H160,2)</f>
        <v>0</v>
      </c>
      <c r="K160" s="285" t="s">
        <v>170</v>
      </c>
      <c r="L160" s="290"/>
      <c r="M160" s="291" t="s">
        <v>19</v>
      </c>
      <c r="N160" s="292" t="s">
        <v>44</v>
      </c>
      <c r="O160" s="86"/>
      <c r="P160" s="229">
        <f>O160*H160</f>
        <v>0</v>
      </c>
      <c r="Q160" s="229">
        <v>1</v>
      </c>
      <c r="R160" s="229">
        <f>Q160*H160</f>
        <v>311.75999999999999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206</v>
      </c>
      <c r="AT160" s="231" t="s">
        <v>1127</v>
      </c>
      <c r="AU160" s="231" t="s">
        <v>106</v>
      </c>
      <c r="AY160" s="19" t="s">
        <v>163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106</v>
      </c>
      <c r="BK160" s="232">
        <f>ROUND(I160*H160,2)</f>
        <v>0</v>
      </c>
      <c r="BL160" s="19" t="s">
        <v>171</v>
      </c>
      <c r="BM160" s="231" t="s">
        <v>1134</v>
      </c>
    </row>
    <row r="161" s="13" customFormat="1">
      <c r="A161" s="13"/>
      <c r="B161" s="233"/>
      <c r="C161" s="234"/>
      <c r="D161" s="235" t="s">
        <v>173</v>
      </c>
      <c r="E161" s="236" t="s">
        <v>19</v>
      </c>
      <c r="F161" s="237" t="s">
        <v>1135</v>
      </c>
      <c r="G161" s="234"/>
      <c r="H161" s="238">
        <v>311.75999999999999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173</v>
      </c>
      <c r="AU161" s="244" t="s">
        <v>106</v>
      </c>
      <c r="AV161" s="13" t="s">
        <v>106</v>
      </c>
      <c r="AW161" s="13" t="s">
        <v>33</v>
      </c>
      <c r="AX161" s="13" t="s">
        <v>80</v>
      </c>
      <c r="AY161" s="244" t="s">
        <v>163</v>
      </c>
    </row>
    <row r="162" s="2" customFormat="1" ht="55.5" customHeight="1">
      <c r="A162" s="40"/>
      <c r="B162" s="41"/>
      <c r="C162" s="220" t="s">
        <v>255</v>
      </c>
      <c r="D162" s="220" t="s">
        <v>166</v>
      </c>
      <c r="E162" s="221" t="s">
        <v>1136</v>
      </c>
      <c r="F162" s="222" t="s">
        <v>1137</v>
      </c>
      <c r="G162" s="223" t="s">
        <v>178</v>
      </c>
      <c r="H162" s="224">
        <v>119.09999999999999</v>
      </c>
      <c r="I162" s="225"/>
      <c r="J162" s="226">
        <f>ROUND(I162*H162,2)</f>
        <v>0</v>
      </c>
      <c r="K162" s="222" t="s">
        <v>170</v>
      </c>
      <c r="L162" s="46"/>
      <c r="M162" s="227" t="s">
        <v>19</v>
      </c>
      <c r="N162" s="228" t="s">
        <v>44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171</v>
      </c>
      <c r="AT162" s="231" t="s">
        <v>166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106</v>
      </c>
      <c r="BK162" s="232">
        <f>ROUND(I162*H162,2)</f>
        <v>0</v>
      </c>
      <c r="BL162" s="19" t="s">
        <v>171</v>
      </c>
      <c r="BM162" s="231" t="s">
        <v>1138</v>
      </c>
    </row>
    <row r="163" s="13" customFormat="1">
      <c r="A163" s="13"/>
      <c r="B163" s="233"/>
      <c r="C163" s="234"/>
      <c r="D163" s="235" t="s">
        <v>173</v>
      </c>
      <c r="E163" s="236" t="s">
        <v>19</v>
      </c>
      <c r="F163" s="237" t="s">
        <v>1139</v>
      </c>
      <c r="G163" s="234"/>
      <c r="H163" s="238">
        <v>74.099999999999994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173</v>
      </c>
      <c r="AU163" s="244" t="s">
        <v>106</v>
      </c>
      <c r="AV163" s="13" t="s">
        <v>106</v>
      </c>
      <c r="AW163" s="13" t="s">
        <v>33</v>
      </c>
      <c r="AX163" s="13" t="s">
        <v>72</v>
      </c>
      <c r="AY163" s="244" t="s">
        <v>163</v>
      </c>
    </row>
    <row r="164" s="13" customFormat="1">
      <c r="A164" s="13"/>
      <c r="B164" s="233"/>
      <c r="C164" s="234"/>
      <c r="D164" s="235" t="s">
        <v>173</v>
      </c>
      <c r="E164" s="236" t="s">
        <v>19</v>
      </c>
      <c r="F164" s="237" t="s">
        <v>1140</v>
      </c>
      <c r="G164" s="234"/>
      <c r="H164" s="238">
        <v>45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173</v>
      </c>
      <c r="AU164" s="244" t="s">
        <v>106</v>
      </c>
      <c r="AV164" s="13" t="s">
        <v>106</v>
      </c>
      <c r="AW164" s="13" t="s">
        <v>33</v>
      </c>
      <c r="AX164" s="13" t="s">
        <v>72</v>
      </c>
      <c r="AY164" s="244" t="s">
        <v>163</v>
      </c>
    </row>
    <row r="165" s="14" customFormat="1">
      <c r="A165" s="14"/>
      <c r="B165" s="245"/>
      <c r="C165" s="246"/>
      <c r="D165" s="235" t="s">
        <v>173</v>
      </c>
      <c r="E165" s="247" t="s">
        <v>19</v>
      </c>
      <c r="F165" s="248" t="s">
        <v>175</v>
      </c>
      <c r="G165" s="246"/>
      <c r="H165" s="249">
        <v>119.09999999999999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173</v>
      </c>
      <c r="AU165" s="255" t="s">
        <v>106</v>
      </c>
      <c r="AV165" s="14" t="s">
        <v>171</v>
      </c>
      <c r="AW165" s="14" t="s">
        <v>33</v>
      </c>
      <c r="AX165" s="14" t="s">
        <v>80</v>
      </c>
      <c r="AY165" s="255" t="s">
        <v>163</v>
      </c>
    </row>
    <row r="166" s="2" customFormat="1" ht="16.5" customHeight="1">
      <c r="A166" s="40"/>
      <c r="B166" s="41"/>
      <c r="C166" s="283" t="s">
        <v>259</v>
      </c>
      <c r="D166" s="283" t="s">
        <v>1127</v>
      </c>
      <c r="E166" s="284" t="s">
        <v>1141</v>
      </c>
      <c r="F166" s="285" t="s">
        <v>1142</v>
      </c>
      <c r="G166" s="286" t="s">
        <v>262</v>
      </c>
      <c r="H166" s="287">
        <v>178.65000000000001</v>
      </c>
      <c r="I166" s="288"/>
      <c r="J166" s="289">
        <f>ROUND(I166*H166,2)</f>
        <v>0</v>
      </c>
      <c r="K166" s="285" t="s">
        <v>170</v>
      </c>
      <c r="L166" s="290"/>
      <c r="M166" s="291" t="s">
        <v>19</v>
      </c>
      <c r="N166" s="292" t="s">
        <v>44</v>
      </c>
      <c r="O166" s="86"/>
      <c r="P166" s="229">
        <f>O166*H166</f>
        <v>0</v>
      </c>
      <c r="Q166" s="229">
        <v>1</v>
      </c>
      <c r="R166" s="229">
        <f>Q166*H166</f>
        <v>178.65000000000001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206</v>
      </c>
      <c r="AT166" s="231" t="s">
        <v>1127</v>
      </c>
      <c r="AU166" s="231" t="s">
        <v>106</v>
      </c>
      <c r="AY166" s="19" t="s">
        <v>163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106</v>
      </c>
      <c r="BK166" s="232">
        <f>ROUND(I166*H166,2)</f>
        <v>0</v>
      </c>
      <c r="BL166" s="19" t="s">
        <v>171</v>
      </c>
      <c r="BM166" s="231" t="s">
        <v>1143</v>
      </c>
    </row>
    <row r="167" s="13" customFormat="1">
      <c r="A167" s="13"/>
      <c r="B167" s="233"/>
      <c r="C167" s="234"/>
      <c r="D167" s="235" t="s">
        <v>173</v>
      </c>
      <c r="E167" s="234"/>
      <c r="F167" s="237" t="s">
        <v>1144</v>
      </c>
      <c r="G167" s="234"/>
      <c r="H167" s="238">
        <v>178.65000000000001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4</v>
      </c>
      <c r="AX167" s="13" t="s">
        <v>80</v>
      </c>
      <c r="AY167" s="244" t="s">
        <v>163</v>
      </c>
    </row>
    <row r="168" s="2" customFormat="1" ht="21.75" customHeight="1">
      <c r="A168" s="40"/>
      <c r="B168" s="41"/>
      <c r="C168" s="220" t="s">
        <v>264</v>
      </c>
      <c r="D168" s="220" t="s">
        <v>166</v>
      </c>
      <c r="E168" s="221" t="s">
        <v>1145</v>
      </c>
      <c r="F168" s="222" t="s">
        <v>1146</v>
      </c>
      <c r="G168" s="223" t="s">
        <v>178</v>
      </c>
      <c r="H168" s="224">
        <v>52.700000000000003</v>
      </c>
      <c r="I168" s="225"/>
      <c r="J168" s="226">
        <f>ROUND(I168*H168,2)</f>
        <v>0</v>
      </c>
      <c r="K168" s="222" t="s">
        <v>170</v>
      </c>
      <c r="L168" s="46"/>
      <c r="M168" s="227" t="s">
        <v>19</v>
      </c>
      <c r="N168" s="228" t="s">
        <v>44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171</v>
      </c>
      <c r="AT168" s="231" t="s">
        <v>166</v>
      </c>
      <c r="AU168" s="231" t="s">
        <v>106</v>
      </c>
      <c r="AY168" s="19" t="s">
        <v>163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106</v>
      </c>
      <c r="BK168" s="232">
        <f>ROUND(I168*H168,2)</f>
        <v>0</v>
      </c>
      <c r="BL168" s="19" t="s">
        <v>171</v>
      </c>
      <c r="BM168" s="231" t="s">
        <v>1147</v>
      </c>
    </row>
    <row r="169" s="13" customFormat="1">
      <c r="A169" s="13"/>
      <c r="B169" s="233"/>
      <c r="C169" s="234"/>
      <c r="D169" s="235" t="s">
        <v>173</v>
      </c>
      <c r="E169" s="236" t="s">
        <v>19</v>
      </c>
      <c r="F169" s="237" t="s">
        <v>1148</v>
      </c>
      <c r="G169" s="234"/>
      <c r="H169" s="238">
        <v>24.699999999999999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173</v>
      </c>
      <c r="AU169" s="244" t="s">
        <v>106</v>
      </c>
      <c r="AV169" s="13" t="s">
        <v>106</v>
      </c>
      <c r="AW169" s="13" t="s">
        <v>33</v>
      </c>
      <c r="AX169" s="13" t="s">
        <v>72</v>
      </c>
      <c r="AY169" s="244" t="s">
        <v>163</v>
      </c>
    </row>
    <row r="170" s="13" customFormat="1">
      <c r="A170" s="13"/>
      <c r="B170" s="233"/>
      <c r="C170" s="234"/>
      <c r="D170" s="235" t="s">
        <v>173</v>
      </c>
      <c r="E170" s="236" t="s">
        <v>19</v>
      </c>
      <c r="F170" s="237" t="s">
        <v>1149</v>
      </c>
      <c r="G170" s="234"/>
      <c r="H170" s="238">
        <v>28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173</v>
      </c>
      <c r="AU170" s="244" t="s">
        <v>106</v>
      </c>
      <c r="AV170" s="13" t="s">
        <v>106</v>
      </c>
      <c r="AW170" s="13" t="s">
        <v>33</v>
      </c>
      <c r="AX170" s="13" t="s">
        <v>72</v>
      </c>
      <c r="AY170" s="244" t="s">
        <v>163</v>
      </c>
    </row>
    <row r="171" s="14" customFormat="1">
      <c r="A171" s="14"/>
      <c r="B171" s="245"/>
      <c r="C171" s="246"/>
      <c r="D171" s="235" t="s">
        <v>173</v>
      </c>
      <c r="E171" s="247" t="s">
        <v>19</v>
      </c>
      <c r="F171" s="248" t="s">
        <v>175</v>
      </c>
      <c r="G171" s="246"/>
      <c r="H171" s="249">
        <v>52.700000000000003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173</v>
      </c>
      <c r="AU171" s="255" t="s">
        <v>106</v>
      </c>
      <c r="AV171" s="14" t="s">
        <v>171</v>
      </c>
      <c r="AW171" s="14" t="s">
        <v>33</v>
      </c>
      <c r="AX171" s="14" t="s">
        <v>80</v>
      </c>
      <c r="AY171" s="255" t="s">
        <v>163</v>
      </c>
    </row>
    <row r="172" s="12" customFormat="1" ht="22.8" customHeight="1">
      <c r="A172" s="12"/>
      <c r="B172" s="204"/>
      <c r="C172" s="205"/>
      <c r="D172" s="206" t="s">
        <v>71</v>
      </c>
      <c r="E172" s="218" t="s">
        <v>106</v>
      </c>
      <c r="F172" s="218" t="s">
        <v>1150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SUM(P173:P225)</f>
        <v>0</v>
      </c>
      <c r="Q172" s="212"/>
      <c r="R172" s="213">
        <f>SUM(R173:R225)</f>
        <v>614.37771180999994</v>
      </c>
      <c r="S172" s="212"/>
      <c r="T172" s="214">
        <f>SUM(T173:T225)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80</v>
      </c>
      <c r="AT172" s="216" t="s">
        <v>71</v>
      </c>
      <c r="AU172" s="216" t="s">
        <v>80</v>
      </c>
      <c r="AY172" s="215" t="s">
        <v>163</v>
      </c>
      <c r="BK172" s="217">
        <f>SUM(BK173:BK225)</f>
        <v>0</v>
      </c>
    </row>
    <row r="173" s="2" customFormat="1" ht="33" customHeight="1">
      <c r="A173" s="40"/>
      <c r="B173" s="41"/>
      <c r="C173" s="220" t="s">
        <v>1151</v>
      </c>
      <c r="D173" s="220" t="s">
        <v>166</v>
      </c>
      <c r="E173" s="221" t="s">
        <v>1152</v>
      </c>
      <c r="F173" s="222" t="s">
        <v>1153</v>
      </c>
      <c r="G173" s="223" t="s">
        <v>169</v>
      </c>
      <c r="H173" s="224">
        <v>80</v>
      </c>
      <c r="I173" s="225"/>
      <c r="J173" s="226">
        <f>ROUND(I173*H173,2)</f>
        <v>0</v>
      </c>
      <c r="K173" s="222" t="s">
        <v>170</v>
      </c>
      <c r="L173" s="46"/>
      <c r="M173" s="227" t="s">
        <v>19</v>
      </c>
      <c r="N173" s="228" t="s">
        <v>44</v>
      </c>
      <c r="O173" s="86"/>
      <c r="P173" s="229">
        <f>O173*H173</f>
        <v>0</v>
      </c>
      <c r="Q173" s="229">
        <v>0.00017000000000000001</v>
      </c>
      <c r="R173" s="229">
        <f>Q173*H173</f>
        <v>0.013600000000000001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166</v>
      </c>
      <c r="AU173" s="231" t="s">
        <v>106</v>
      </c>
      <c r="AY173" s="19" t="s">
        <v>163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106</v>
      </c>
      <c r="BK173" s="232">
        <f>ROUND(I173*H173,2)</f>
        <v>0</v>
      </c>
      <c r="BL173" s="19" t="s">
        <v>171</v>
      </c>
      <c r="BM173" s="231" t="s">
        <v>1154</v>
      </c>
    </row>
    <row r="174" s="2" customFormat="1" ht="21.75" customHeight="1">
      <c r="A174" s="40"/>
      <c r="B174" s="41"/>
      <c r="C174" s="283" t="s">
        <v>1155</v>
      </c>
      <c r="D174" s="283" t="s">
        <v>1127</v>
      </c>
      <c r="E174" s="284" t="s">
        <v>1156</v>
      </c>
      <c r="F174" s="285" t="s">
        <v>1157</v>
      </c>
      <c r="G174" s="286" t="s">
        <v>169</v>
      </c>
      <c r="H174" s="287">
        <v>96</v>
      </c>
      <c r="I174" s="288"/>
      <c r="J174" s="289">
        <f>ROUND(I174*H174,2)</f>
        <v>0</v>
      </c>
      <c r="K174" s="285" t="s">
        <v>170</v>
      </c>
      <c r="L174" s="290"/>
      <c r="M174" s="291" t="s">
        <v>19</v>
      </c>
      <c r="N174" s="292" t="s">
        <v>44</v>
      </c>
      <c r="O174" s="86"/>
      <c r="P174" s="229">
        <f>O174*H174</f>
        <v>0</v>
      </c>
      <c r="Q174" s="229">
        <v>0.00010000000000000001</v>
      </c>
      <c r="R174" s="229">
        <f>Q174*H174</f>
        <v>0.0096000000000000009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206</v>
      </c>
      <c r="AT174" s="231" t="s">
        <v>1127</v>
      </c>
      <c r="AU174" s="231" t="s">
        <v>106</v>
      </c>
      <c r="AY174" s="19" t="s">
        <v>163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106</v>
      </c>
      <c r="BK174" s="232">
        <f>ROUND(I174*H174,2)</f>
        <v>0</v>
      </c>
      <c r="BL174" s="19" t="s">
        <v>171</v>
      </c>
      <c r="BM174" s="231" t="s">
        <v>1158</v>
      </c>
    </row>
    <row r="175" s="13" customFormat="1">
      <c r="A175" s="13"/>
      <c r="B175" s="233"/>
      <c r="C175" s="234"/>
      <c r="D175" s="235" t="s">
        <v>173</v>
      </c>
      <c r="E175" s="234"/>
      <c r="F175" s="237" t="s">
        <v>1159</v>
      </c>
      <c r="G175" s="234"/>
      <c r="H175" s="238">
        <v>96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173</v>
      </c>
      <c r="AU175" s="244" t="s">
        <v>106</v>
      </c>
      <c r="AV175" s="13" t="s">
        <v>106</v>
      </c>
      <c r="AW175" s="13" t="s">
        <v>4</v>
      </c>
      <c r="AX175" s="13" t="s">
        <v>80</v>
      </c>
      <c r="AY175" s="244" t="s">
        <v>163</v>
      </c>
    </row>
    <row r="176" s="2" customFormat="1" ht="55.5" customHeight="1">
      <c r="A176" s="40"/>
      <c r="B176" s="41"/>
      <c r="C176" s="220" t="s">
        <v>1160</v>
      </c>
      <c r="D176" s="220" t="s">
        <v>166</v>
      </c>
      <c r="E176" s="221" t="s">
        <v>1161</v>
      </c>
      <c r="F176" s="222" t="s">
        <v>1162</v>
      </c>
      <c r="G176" s="223" t="s">
        <v>279</v>
      </c>
      <c r="H176" s="224">
        <v>254</v>
      </c>
      <c r="I176" s="225"/>
      <c r="J176" s="226">
        <f>ROUND(I176*H176,2)</f>
        <v>0</v>
      </c>
      <c r="K176" s="222" t="s">
        <v>170</v>
      </c>
      <c r="L176" s="46"/>
      <c r="M176" s="227" t="s">
        <v>19</v>
      </c>
      <c r="N176" s="228" t="s">
        <v>44</v>
      </c>
      <c r="O176" s="86"/>
      <c r="P176" s="229">
        <f>O176*H176</f>
        <v>0</v>
      </c>
      <c r="Q176" s="229">
        <v>0.22656999999999999</v>
      </c>
      <c r="R176" s="229">
        <f>Q176*H176</f>
        <v>57.548780000000001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171</v>
      </c>
      <c r="AT176" s="231" t="s">
        <v>166</v>
      </c>
      <c r="AU176" s="231" t="s">
        <v>106</v>
      </c>
      <c r="AY176" s="19" t="s">
        <v>163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106</v>
      </c>
      <c r="BK176" s="232">
        <f>ROUND(I176*H176,2)</f>
        <v>0</v>
      </c>
      <c r="BL176" s="19" t="s">
        <v>171</v>
      </c>
      <c r="BM176" s="231" t="s">
        <v>1163</v>
      </c>
    </row>
    <row r="177" s="13" customFormat="1">
      <c r="A177" s="13"/>
      <c r="B177" s="233"/>
      <c r="C177" s="234"/>
      <c r="D177" s="235" t="s">
        <v>173</v>
      </c>
      <c r="E177" s="236" t="s">
        <v>19</v>
      </c>
      <c r="F177" s="237" t="s">
        <v>1164</v>
      </c>
      <c r="G177" s="234"/>
      <c r="H177" s="238">
        <v>254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173</v>
      </c>
      <c r="AU177" s="244" t="s">
        <v>106</v>
      </c>
      <c r="AV177" s="13" t="s">
        <v>106</v>
      </c>
      <c r="AW177" s="13" t="s">
        <v>33</v>
      </c>
      <c r="AX177" s="13" t="s">
        <v>80</v>
      </c>
      <c r="AY177" s="244" t="s">
        <v>163</v>
      </c>
    </row>
    <row r="178" s="2" customFormat="1" ht="33" customHeight="1">
      <c r="A178" s="40"/>
      <c r="B178" s="41"/>
      <c r="C178" s="220" t="s">
        <v>268</v>
      </c>
      <c r="D178" s="220" t="s">
        <v>166</v>
      </c>
      <c r="E178" s="221" t="s">
        <v>1165</v>
      </c>
      <c r="F178" s="222" t="s">
        <v>1166</v>
      </c>
      <c r="G178" s="223" t="s">
        <v>178</v>
      </c>
      <c r="H178" s="224">
        <v>58.600000000000001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44</v>
      </c>
      <c r="O178" s="86"/>
      <c r="P178" s="229">
        <f>O178*H178</f>
        <v>0</v>
      </c>
      <c r="Q178" s="229">
        <v>2.1600000000000001</v>
      </c>
      <c r="R178" s="229">
        <f>Q178*H178</f>
        <v>126.57600000000001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106</v>
      </c>
      <c r="BK178" s="232">
        <f>ROUND(I178*H178,2)</f>
        <v>0</v>
      </c>
      <c r="BL178" s="19" t="s">
        <v>171</v>
      </c>
      <c r="BM178" s="231" t="s">
        <v>1167</v>
      </c>
    </row>
    <row r="179" s="13" customFormat="1">
      <c r="A179" s="13"/>
      <c r="B179" s="233"/>
      <c r="C179" s="234"/>
      <c r="D179" s="235" t="s">
        <v>173</v>
      </c>
      <c r="E179" s="236" t="s">
        <v>19</v>
      </c>
      <c r="F179" s="237" t="s">
        <v>1168</v>
      </c>
      <c r="G179" s="234"/>
      <c r="H179" s="238">
        <v>55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173</v>
      </c>
      <c r="AU179" s="244" t="s">
        <v>106</v>
      </c>
      <c r="AV179" s="13" t="s">
        <v>106</v>
      </c>
      <c r="AW179" s="13" t="s">
        <v>33</v>
      </c>
      <c r="AX179" s="13" t="s">
        <v>72</v>
      </c>
      <c r="AY179" s="244" t="s">
        <v>163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1169</v>
      </c>
      <c r="G180" s="234"/>
      <c r="H180" s="238">
        <v>0.90000000000000002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1170</v>
      </c>
      <c r="G181" s="234"/>
      <c r="H181" s="238">
        <v>2.7000000000000002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58.600000000000001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21.75" customHeight="1">
      <c r="A183" s="40"/>
      <c r="B183" s="41"/>
      <c r="C183" s="220" t="s">
        <v>273</v>
      </c>
      <c r="D183" s="220" t="s">
        <v>166</v>
      </c>
      <c r="E183" s="221" t="s">
        <v>1171</v>
      </c>
      <c r="F183" s="222" t="s">
        <v>1172</v>
      </c>
      <c r="G183" s="223" t="s">
        <v>178</v>
      </c>
      <c r="H183" s="224">
        <v>113.309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2.45329</v>
      </c>
      <c r="R183" s="229">
        <f>Q183*H183</f>
        <v>277.97983661000001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1173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1174</v>
      </c>
      <c r="G184" s="234"/>
      <c r="H184" s="238">
        <v>110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3" customFormat="1">
      <c r="A185" s="13"/>
      <c r="B185" s="233"/>
      <c r="C185" s="234"/>
      <c r="D185" s="235" t="s">
        <v>173</v>
      </c>
      <c r="E185" s="236" t="s">
        <v>19</v>
      </c>
      <c r="F185" s="237" t="s">
        <v>1175</v>
      </c>
      <c r="G185" s="234"/>
      <c r="H185" s="238">
        <v>0.94099999999999995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173</v>
      </c>
      <c r="AU185" s="244" t="s">
        <v>106</v>
      </c>
      <c r="AV185" s="13" t="s">
        <v>106</v>
      </c>
      <c r="AW185" s="13" t="s">
        <v>33</v>
      </c>
      <c r="AX185" s="13" t="s">
        <v>72</v>
      </c>
      <c r="AY185" s="244" t="s">
        <v>163</v>
      </c>
    </row>
    <row r="186" s="13" customFormat="1">
      <c r="A186" s="13"/>
      <c r="B186" s="233"/>
      <c r="C186" s="234"/>
      <c r="D186" s="235" t="s">
        <v>173</v>
      </c>
      <c r="E186" s="236" t="s">
        <v>19</v>
      </c>
      <c r="F186" s="237" t="s">
        <v>1176</v>
      </c>
      <c r="G186" s="234"/>
      <c r="H186" s="238">
        <v>2.3679999999999999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173</v>
      </c>
      <c r="AU186" s="244" t="s">
        <v>106</v>
      </c>
      <c r="AV186" s="13" t="s">
        <v>106</v>
      </c>
      <c r="AW186" s="13" t="s">
        <v>33</v>
      </c>
      <c r="AX186" s="13" t="s">
        <v>72</v>
      </c>
      <c r="AY186" s="244" t="s">
        <v>163</v>
      </c>
    </row>
    <row r="187" s="14" customFormat="1">
      <c r="A187" s="14"/>
      <c r="B187" s="245"/>
      <c r="C187" s="246"/>
      <c r="D187" s="235" t="s">
        <v>173</v>
      </c>
      <c r="E187" s="247" t="s">
        <v>19</v>
      </c>
      <c r="F187" s="248" t="s">
        <v>175</v>
      </c>
      <c r="G187" s="246"/>
      <c r="H187" s="249">
        <v>113.309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173</v>
      </c>
      <c r="AU187" s="255" t="s">
        <v>106</v>
      </c>
      <c r="AV187" s="14" t="s">
        <v>171</v>
      </c>
      <c r="AW187" s="14" t="s">
        <v>33</v>
      </c>
      <c r="AX187" s="14" t="s">
        <v>80</v>
      </c>
      <c r="AY187" s="255" t="s">
        <v>163</v>
      </c>
    </row>
    <row r="188" s="2" customFormat="1" ht="33" customHeight="1">
      <c r="A188" s="40"/>
      <c r="B188" s="41"/>
      <c r="C188" s="220" t="s">
        <v>7</v>
      </c>
      <c r="D188" s="220" t="s">
        <v>166</v>
      </c>
      <c r="E188" s="221" t="s">
        <v>1177</v>
      </c>
      <c r="F188" s="222" t="s">
        <v>1178</v>
      </c>
      <c r="G188" s="223" t="s">
        <v>178</v>
      </c>
      <c r="H188" s="224">
        <v>27.399999999999999</v>
      </c>
      <c r="I188" s="225"/>
      <c r="J188" s="226">
        <f>ROUND(I188*H188,2)</f>
        <v>0</v>
      </c>
      <c r="K188" s="222" t="s">
        <v>170</v>
      </c>
      <c r="L188" s="46"/>
      <c r="M188" s="227" t="s">
        <v>19</v>
      </c>
      <c r="N188" s="228" t="s">
        <v>44</v>
      </c>
      <c r="O188" s="86"/>
      <c r="P188" s="229">
        <f>O188*H188</f>
        <v>0</v>
      </c>
      <c r="Q188" s="229">
        <v>2.45329</v>
      </c>
      <c r="R188" s="229">
        <f>Q188*H188</f>
        <v>67.220146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171</v>
      </c>
      <c r="AT188" s="231" t="s">
        <v>166</v>
      </c>
      <c r="AU188" s="231" t="s">
        <v>106</v>
      </c>
      <c r="AY188" s="19" t="s">
        <v>163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106</v>
      </c>
      <c r="BK188" s="232">
        <f>ROUND(I188*H188,2)</f>
        <v>0</v>
      </c>
      <c r="BL188" s="19" t="s">
        <v>171</v>
      </c>
      <c r="BM188" s="231" t="s">
        <v>1179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1180</v>
      </c>
      <c r="G189" s="234"/>
      <c r="H189" s="238">
        <v>14.800000000000001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3" customFormat="1">
      <c r="A190" s="13"/>
      <c r="B190" s="233"/>
      <c r="C190" s="234"/>
      <c r="D190" s="235" t="s">
        <v>173</v>
      </c>
      <c r="E190" s="236" t="s">
        <v>19</v>
      </c>
      <c r="F190" s="237" t="s">
        <v>1181</v>
      </c>
      <c r="G190" s="234"/>
      <c r="H190" s="238">
        <v>12.6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173</v>
      </c>
      <c r="AU190" s="244" t="s">
        <v>106</v>
      </c>
      <c r="AV190" s="13" t="s">
        <v>106</v>
      </c>
      <c r="AW190" s="13" t="s">
        <v>33</v>
      </c>
      <c r="AX190" s="13" t="s">
        <v>72</v>
      </c>
      <c r="AY190" s="244" t="s">
        <v>163</v>
      </c>
    </row>
    <row r="191" s="14" customFormat="1">
      <c r="A191" s="14"/>
      <c r="B191" s="245"/>
      <c r="C191" s="246"/>
      <c r="D191" s="235" t="s">
        <v>173</v>
      </c>
      <c r="E191" s="247" t="s">
        <v>19</v>
      </c>
      <c r="F191" s="248" t="s">
        <v>1182</v>
      </c>
      <c r="G191" s="246"/>
      <c r="H191" s="249">
        <v>27.399999999999999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173</v>
      </c>
      <c r="AU191" s="255" t="s">
        <v>106</v>
      </c>
      <c r="AV191" s="14" t="s">
        <v>171</v>
      </c>
      <c r="AW191" s="14" t="s">
        <v>33</v>
      </c>
      <c r="AX191" s="14" t="s">
        <v>80</v>
      </c>
      <c r="AY191" s="255" t="s">
        <v>163</v>
      </c>
    </row>
    <row r="192" s="2" customFormat="1" ht="21.75" customHeight="1">
      <c r="A192" s="40"/>
      <c r="B192" s="41"/>
      <c r="C192" s="220" t="s">
        <v>281</v>
      </c>
      <c r="D192" s="220" t="s">
        <v>166</v>
      </c>
      <c r="E192" s="221" t="s">
        <v>1183</v>
      </c>
      <c r="F192" s="222" t="s">
        <v>1184</v>
      </c>
      <c r="G192" s="223" t="s">
        <v>262</v>
      </c>
      <c r="H192" s="224">
        <v>7.6639999999999997</v>
      </c>
      <c r="I192" s="225"/>
      <c r="J192" s="226">
        <f>ROUND(I192*H192,2)</f>
        <v>0</v>
      </c>
      <c r="K192" s="222" t="s">
        <v>170</v>
      </c>
      <c r="L192" s="46"/>
      <c r="M192" s="227" t="s">
        <v>19</v>
      </c>
      <c r="N192" s="228" t="s">
        <v>44</v>
      </c>
      <c r="O192" s="86"/>
      <c r="P192" s="229">
        <f>O192*H192</f>
        <v>0</v>
      </c>
      <c r="Q192" s="229">
        <v>1.0601700000000001</v>
      </c>
      <c r="R192" s="229">
        <f>Q192*H192</f>
        <v>8.1251428800000003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171</v>
      </c>
      <c r="AT192" s="231" t="s">
        <v>166</v>
      </c>
      <c r="AU192" s="231" t="s">
        <v>106</v>
      </c>
      <c r="AY192" s="19" t="s">
        <v>163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106</v>
      </c>
      <c r="BK192" s="232">
        <f>ROUND(I192*H192,2)</f>
        <v>0</v>
      </c>
      <c r="BL192" s="19" t="s">
        <v>171</v>
      </c>
      <c r="BM192" s="231" t="s">
        <v>1185</v>
      </c>
    </row>
    <row r="193" s="15" customFormat="1">
      <c r="A193" s="15"/>
      <c r="B193" s="256"/>
      <c r="C193" s="257"/>
      <c r="D193" s="235" t="s">
        <v>173</v>
      </c>
      <c r="E193" s="258" t="s">
        <v>19</v>
      </c>
      <c r="F193" s="259" t="s">
        <v>1186</v>
      </c>
      <c r="G193" s="257"/>
      <c r="H193" s="258" t="s">
        <v>19</v>
      </c>
      <c r="I193" s="260"/>
      <c r="J193" s="257"/>
      <c r="K193" s="257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173</v>
      </c>
      <c r="AU193" s="265" t="s">
        <v>106</v>
      </c>
      <c r="AV193" s="15" t="s">
        <v>80</v>
      </c>
      <c r="AW193" s="15" t="s">
        <v>33</v>
      </c>
      <c r="AX193" s="15" t="s">
        <v>72</v>
      </c>
      <c r="AY193" s="265" t="s">
        <v>163</v>
      </c>
    </row>
    <row r="194" s="13" customFormat="1">
      <c r="A194" s="13"/>
      <c r="B194" s="233"/>
      <c r="C194" s="234"/>
      <c r="D194" s="235" t="s">
        <v>173</v>
      </c>
      <c r="E194" s="236" t="s">
        <v>19</v>
      </c>
      <c r="F194" s="237" t="s">
        <v>1187</v>
      </c>
      <c r="G194" s="234"/>
      <c r="H194" s="238">
        <v>7.2450000000000001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173</v>
      </c>
      <c r="AU194" s="244" t="s">
        <v>106</v>
      </c>
      <c r="AV194" s="13" t="s">
        <v>106</v>
      </c>
      <c r="AW194" s="13" t="s">
        <v>33</v>
      </c>
      <c r="AX194" s="13" t="s">
        <v>72</v>
      </c>
      <c r="AY194" s="244" t="s">
        <v>163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1188</v>
      </c>
      <c r="G195" s="234"/>
      <c r="H195" s="238">
        <v>0.41899999999999998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4" customFormat="1">
      <c r="A196" s="14"/>
      <c r="B196" s="245"/>
      <c r="C196" s="246"/>
      <c r="D196" s="235" t="s">
        <v>173</v>
      </c>
      <c r="E196" s="247" t="s">
        <v>19</v>
      </c>
      <c r="F196" s="248" t="s">
        <v>175</v>
      </c>
      <c r="G196" s="246"/>
      <c r="H196" s="249">
        <v>7.6639999999999997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173</v>
      </c>
      <c r="AU196" s="255" t="s">
        <v>106</v>
      </c>
      <c r="AV196" s="14" t="s">
        <v>171</v>
      </c>
      <c r="AW196" s="14" t="s">
        <v>33</v>
      </c>
      <c r="AX196" s="14" t="s">
        <v>80</v>
      </c>
      <c r="AY196" s="255" t="s">
        <v>163</v>
      </c>
    </row>
    <row r="197" s="2" customFormat="1" ht="21.75" customHeight="1">
      <c r="A197" s="40"/>
      <c r="B197" s="41"/>
      <c r="C197" s="220" t="s">
        <v>285</v>
      </c>
      <c r="D197" s="220" t="s">
        <v>166</v>
      </c>
      <c r="E197" s="221" t="s">
        <v>1189</v>
      </c>
      <c r="F197" s="222" t="s">
        <v>1190</v>
      </c>
      <c r="G197" s="223" t="s">
        <v>262</v>
      </c>
      <c r="H197" s="224">
        <v>9.2970000000000006</v>
      </c>
      <c r="I197" s="225"/>
      <c r="J197" s="226">
        <f>ROUND(I197*H197,2)</f>
        <v>0</v>
      </c>
      <c r="K197" s="222" t="s">
        <v>170</v>
      </c>
      <c r="L197" s="46"/>
      <c r="M197" s="227" t="s">
        <v>19</v>
      </c>
      <c r="N197" s="228" t="s">
        <v>44</v>
      </c>
      <c r="O197" s="86"/>
      <c r="P197" s="229">
        <f>O197*H197</f>
        <v>0</v>
      </c>
      <c r="Q197" s="229">
        <v>1.06277</v>
      </c>
      <c r="R197" s="229">
        <f>Q197*H197</f>
        <v>9.880572690000001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171</v>
      </c>
      <c r="AT197" s="231" t="s">
        <v>166</v>
      </c>
      <c r="AU197" s="231" t="s">
        <v>106</v>
      </c>
      <c r="AY197" s="19" t="s">
        <v>163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106</v>
      </c>
      <c r="BK197" s="232">
        <f>ROUND(I197*H197,2)</f>
        <v>0</v>
      </c>
      <c r="BL197" s="19" t="s">
        <v>171</v>
      </c>
      <c r="BM197" s="231" t="s">
        <v>1191</v>
      </c>
    </row>
    <row r="198" s="13" customFormat="1">
      <c r="A198" s="13"/>
      <c r="B198" s="233"/>
      <c r="C198" s="234"/>
      <c r="D198" s="235" t="s">
        <v>173</v>
      </c>
      <c r="E198" s="236" t="s">
        <v>19</v>
      </c>
      <c r="F198" s="237" t="s">
        <v>1192</v>
      </c>
      <c r="G198" s="234"/>
      <c r="H198" s="238">
        <v>9.2970000000000006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173</v>
      </c>
      <c r="AU198" s="244" t="s">
        <v>106</v>
      </c>
      <c r="AV198" s="13" t="s">
        <v>106</v>
      </c>
      <c r="AW198" s="13" t="s">
        <v>33</v>
      </c>
      <c r="AX198" s="13" t="s">
        <v>72</v>
      </c>
      <c r="AY198" s="244" t="s">
        <v>163</v>
      </c>
    </row>
    <row r="199" s="14" customFormat="1">
      <c r="A199" s="14"/>
      <c r="B199" s="245"/>
      <c r="C199" s="246"/>
      <c r="D199" s="235" t="s">
        <v>173</v>
      </c>
      <c r="E199" s="247" t="s">
        <v>19</v>
      </c>
      <c r="F199" s="248" t="s">
        <v>175</v>
      </c>
      <c r="G199" s="246"/>
      <c r="H199" s="249">
        <v>9.2970000000000006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173</v>
      </c>
      <c r="AU199" s="255" t="s">
        <v>106</v>
      </c>
      <c r="AV199" s="14" t="s">
        <v>171</v>
      </c>
      <c r="AW199" s="14" t="s">
        <v>33</v>
      </c>
      <c r="AX199" s="14" t="s">
        <v>80</v>
      </c>
      <c r="AY199" s="255" t="s">
        <v>163</v>
      </c>
    </row>
    <row r="200" s="2" customFormat="1" ht="21.75" customHeight="1">
      <c r="A200" s="40"/>
      <c r="B200" s="41"/>
      <c r="C200" s="220" t="s">
        <v>289</v>
      </c>
      <c r="D200" s="220" t="s">
        <v>166</v>
      </c>
      <c r="E200" s="221" t="s">
        <v>1193</v>
      </c>
      <c r="F200" s="222" t="s">
        <v>1194</v>
      </c>
      <c r="G200" s="223" t="s">
        <v>178</v>
      </c>
      <c r="H200" s="224">
        <v>12.148999999999999</v>
      </c>
      <c r="I200" s="225"/>
      <c r="J200" s="226">
        <f>ROUND(I200*H200,2)</f>
        <v>0</v>
      </c>
      <c r="K200" s="222" t="s">
        <v>170</v>
      </c>
      <c r="L200" s="46"/>
      <c r="M200" s="227" t="s">
        <v>19</v>
      </c>
      <c r="N200" s="228" t="s">
        <v>44</v>
      </c>
      <c r="O200" s="86"/>
      <c r="P200" s="229">
        <f>O200*H200</f>
        <v>0</v>
      </c>
      <c r="Q200" s="229">
        <v>2.2563399999999998</v>
      </c>
      <c r="R200" s="229">
        <f>Q200*H200</f>
        <v>27.412274659999994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171</v>
      </c>
      <c r="AT200" s="231" t="s">
        <v>166</v>
      </c>
      <c r="AU200" s="231" t="s">
        <v>106</v>
      </c>
      <c r="AY200" s="19" t="s">
        <v>163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106</v>
      </c>
      <c r="BK200" s="232">
        <f>ROUND(I200*H200,2)</f>
        <v>0</v>
      </c>
      <c r="BL200" s="19" t="s">
        <v>171</v>
      </c>
      <c r="BM200" s="231" t="s">
        <v>1195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1196</v>
      </c>
      <c r="G201" s="234"/>
      <c r="H201" s="238">
        <v>2.7970000000000002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72</v>
      </c>
      <c r="AY201" s="244" t="s">
        <v>163</v>
      </c>
    </row>
    <row r="202" s="13" customFormat="1">
      <c r="A202" s="13"/>
      <c r="B202" s="233"/>
      <c r="C202" s="234"/>
      <c r="D202" s="235" t="s">
        <v>173</v>
      </c>
      <c r="E202" s="236" t="s">
        <v>19</v>
      </c>
      <c r="F202" s="237" t="s">
        <v>1197</v>
      </c>
      <c r="G202" s="234"/>
      <c r="H202" s="238">
        <v>6.1449999999999996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173</v>
      </c>
      <c r="AU202" s="244" t="s">
        <v>106</v>
      </c>
      <c r="AV202" s="13" t="s">
        <v>106</v>
      </c>
      <c r="AW202" s="13" t="s">
        <v>33</v>
      </c>
      <c r="AX202" s="13" t="s">
        <v>72</v>
      </c>
      <c r="AY202" s="244" t="s">
        <v>163</v>
      </c>
    </row>
    <row r="203" s="13" customFormat="1">
      <c r="A203" s="13"/>
      <c r="B203" s="233"/>
      <c r="C203" s="234"/>
      <c r="D203" s="235" t="s">
        <v>173</v>
      </c>
      <c r="E203" s="236" t="s">
        <v>19</v>
      </c>
      <c r="F203" s="237" t="s">
        <v>1198</v>
      </c>
      <c r="G203" s="234"/>
      <c r="H203" s="238">
        <v>3.2069999999999999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106</v>
      </c>
      <c r="AV203" s="13" t="s">
        <v>106</v>
      </c>
      <c r="AW203" s="13" t="s">
        <v>33</v>
      </c>
      <c r="AX203" s="13" t="s">
        <v>72</v>
      </c>
      <c r="AY203" s="244" t="s">
        <v>163</v>
      </c>
    </row>
    <row r="204" s="14" customFormat="1">
      <c r="A204" s="14"/>
      <c r="B204" s="245"/>
      <c r="C204" s="246"/>
      <c r="D204" s="235" t="s">
        <v>173</v>
      </c>
      <c r="E204" s="247" t="s">
        <v>19</v>
      </c>
      <c r="F204" s="248" t="s">
        <v>175</v>
      </c>
      <c r="G204" s="246"/>
      <c r="H204" s="249">
        <v>12.149000000000001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173</v>
      </c>
      <c r="AU204" s="255" t="s">
        <v>106</v>
      </c>
      <c r="AV204" s="14" t="s">
        <v>171</v>
      </c>
      <c r="AW204" s="14" t="s">
        <v>33</v>
      </c>
      <c r="AX204" s="14" t="s">
        <v>80</v>
      </c>
      <c r="AY204" s="255" t="s">
        <v>163</v>
      </c>
    </row>
    <row r="205" s="2" customFormat="1" ht="21.75" customHeight="1">
      <c r="A205" s="40"/>
      <c r="B205" s="41"/>
      <c r="C205" s="220" t="s">
        <v>294</v>
      </c>
      <c r="D205" s="220" t="s">
        <v>166</v>
      </c>
      <c r="E205" s="221" t="s">
        <v>1199</v>
      </c>
      <c r="F205" s="222" t="s">
        <v>1200</v>
      </c>
      <c r="G205" s="223" t="s">
        <v>178</v>
      </c>
      <c r="H205" s="224">
        <v>9.8610000000000007</v>
      </c>
      <c r="I205" s="225"/>
      <c r="J205" s="226">
        <f>ROUND(I205*H205,2)</f>
        <v>0</v>
      </c>
      <c r="K205" s="222" t="s">
        <v>170</v>
      </c>
      <c r="L205" s="46"/>
      <c r="M205" s="227" t="s">
        <v>19</v>
      </c>
      <c r="N205" s="228" t="s">
        <v>44</v>
      </c>
      <c r="O205" s="86"/>
      <c r="P205" s="229">
        <f>O205*H205</f>
        <v>0</v>
      </c>
      <c r="Q205" s="229">
        <v>2.45329</v>
      </c>
      <c r="R205" s="229">
        <f>Q205*H205</f>
        <v>24.191892690000003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171</v>
      </c>
      <c r="AT205" s="231" t="s">
        <v>166</v>
      </c>
      <c r="AU205" s="231" t="s">
        <v>106</v>
      </c>
      <c r="AY205" s="19" t="s">
        <v>163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106</v>
      </c>
      <c r="BK205" s="232">
        <f>ROUND(I205*H205,2)</f>
        <v>0</v>
      </c>
      <c r="BL205" s="19" t="s">
        <v>171</v>
      </c>
      <c r="BM205" s="231" t="s">
        <v>1201</v>
      </c>
    </row>
    <row r="206" s="13" customFormat="1">
      <c r="A206" s="13"/>
      <c r="B206" s="233"/>
      <c r="C206" s="234"/>
      <c r="D206" s="235" t="s">
        <v>173</v>
      </c>
      <c r="E206" s="236" t="s">
        <v>19</v>
      </c>
      <c r="F206" s="237" t="s">
        <v>1202</v>
      </c>
      <c r="G206" s="234"/>
      <c r="H206" s="238">
        <v>9.8610000000000007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173</v>
      </c>
      <c r="AU206" s="244" t="s">
        <v>106</v>
      </c>
      <c r="AV206" s="13" t="s">
        <v>106</v>
      </c>
      <c r="AW206" s="13" t="s">
        <v>33</v>
      </c>
      <c r="AX206" s="13" t="s">
        <v>72</v>
      </c>
      <c r="AY206" s="244" t="s">
        <v>163</v>
      </c>
    </row>
    <row r="207" s="14" customFormat="1">
      <c r="A207" s="14"/>
      <c r="B207" s="245"/>
      <c r="C207" s="246"/>
      <c r="D207" s="235" t="s">
        <v>173</v>
      </c>
      <c r="E207" s="247" t="s">
        <v>19</v>
      </c>
      <c r="F207" s="248" t="s">
        <v>175</v>
      </c>
      <c r="G207" s="246"/>
      <c r="H207" s="249">
        <v>9.8610000000000007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173</v>
      </c>
      <c r="AU207" s="255" t="s">
        <v>106</v>
      </c>
      <c r="AV207" s="14" t="s">
        <v>171</v>
      </c>
      <c r="AW207" s="14" t="s">
        <v>33</v>
      </c>
      <c r="AX207" s="14" t="s">
        <v>80</v>
      </c>
      <c r="AY207" s="255" t="s">
        <v>163</v>
      </c>
    </row>
    <row r="208" s="2" customFormat="1" ht="16.5" customHeight="1">
      <c r="A208" s="40"/>
      <c r="B208" s="41"/>
      <c r="C208" s="220" t="s">
        <v>299</v>
      </c>
      <c r="D208" s="220" t="s">
        <v>166</v>
      </c>
      <c r="E208" s="221" t="s">
        <v>1203</v>
      </c>
      <c r="F208" s="222" t="s">
        <v>1204</v>
      </c>
      <c r="G208" s="223" t="s">
        <v>169</v>
      </c>
      <c r="H208" s="224">
        <v>87.602000000000004</v>
      </c>
      <c r="I208" s="225"/>
      <c r="J208" s="226">
        <f>ROUND(I208*H208,2)</f>
        <v>0</v>
      </c>
      <c r="K208" s="222" t="s">
        <v>170</v>
      </c>
      <c r="L208" s="46"/>
      <c r="M208" s="227" t="s">
        <v>19</v>
      </c>
      <c r="N208" s="228" t="s">
        <v>44</v>
      </c>
      <c r="O208" s="86"/>
      <c r="P208" s="229">
        <f>O208*H208</f>
        <v>0</v>
      </c>
      <c r="Q208" s="229">
        <v>0.0026900000000000001</v>
      </c>
      <c r="R208" s="229">
        <f>Q208*H208</f>
        <v>0.23564938000000002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171</v>
      </c>
      <c r="AT208" s="231" t="s">
        <v>166</v>
      </c>
      <c r="AU208" s="231" t="s">
        <v>106</v>
      </c>
      <c r="AY208" s="19" t="s">
        <v>163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106</v>
      </c>
      <c r="BK208" s="232">
        <f>ROUND(I208*H208,2)</f>
        <v>0</v>
      </c>
      <c r="BL208" s="19" t="s">
        <v>171</v>
      </c>
      <c r="BM208" s="231" t="s">
        <v>1205</v>
      </c>
    </row>
    <row r="209" s="13" customFormat="1">
      <c r="A209" s="13"/>
      <c r="B209" s="233"/>
      <c r="C209" s="234"/>
      <c r="D209" s="235" t="s">
        <v>173</v>
      </c>
      <c r="E209" s="236" t="s">
        <v>19</v>
      </c>
      <c r="F209" s="237" t="s">
        <v>1206</v>
      </c>
      <c r="G209" s="234"/>
      <c r="H209" s="238">
        <v>16.199999999999999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173</v>
      </c>
      <c r="AU209" s="244" t="s">
        <v>106</v>
      </c>
      <c r="AV209" s="13" t="s">
        <v>106</v>
      </c>
      <c r="AW209" s="13" t="s">
        <v>33</v>
      </c>
      <c r="AX209" s="13" t="s">
        <v>72</v>
      </c>
      <c r="AY209" s="244" t="s">
        <v>163</v>
      </c>
    </row>
    <row r="210" s="13" customFormat="1">
      <c r="A210" s="13"/>
      <c r="B210" s="233"/>
      <c r="C210" s="234"/>
      <c r="D210" s="235" t="s">
        <v>173</v>
      </c>
      <c r="E210" s="236" t="s">
        <v>19</v>
      </c>
      <c r="F210" s="237" t="s">
        <v>1207</v>
      </c>
      <c r="G210" s="234"/>
      <c r="H210" s="238">
        <v>20.484000000000002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173</v>
      </c>
      <c r="AU210" s="244" t="s">
        <v>106</v>
      </c>
      <c r="AV210" s="13" t="s">
        <v>106</v>
      </c>
      <c r="AW210" s="13" t="s">
        <v>33</v>
      </c>
      <c r="AX210" s="13" t="s">
        <v>72</v>
      </c>
      <c r="AY210" s="244" t="s">
        <v>163</v>
      </c>
    </row>
    <row r="211" s="13" customFormat="1">
      <c r="A211" s="13"/>
      <c r="B211" s="233"/>
      <c r="C211" s="234"/>
      <c r="D211" s="235" t="s">
        <v>173</v>
      </c>
      <c r="E211" s="236" t="s">
        <v>19</v>
      </c>
      <c r="F211" s="237" t="s">
        <v>1208</v>
      </c>
      <c r="G211" s="234"/>
      <c r="H211" s="238">
        <v>13.720000000000001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173</v>
      </c>
      <c r="AU211" s="244" t="s">
        <v>106</v>
      </c>
      <c r="AV211" s="13" t="s">
        <v>106</v>
      </c>
      <c r="AW211" s="13" t="s">
        <v>33</v>
      </c>
      <c r="AX211" s="13" t="s">
        <v>72</v>
      </c>
      <c r="AY211" s="244" t="s">
        <v>163</v>
      </c>
    </row>
    <row r="212" s="16" customFormat="1">
      <c r="A212" s="16"/>
      <c r="B212" s="272"/>
      <c r="C212" s="273"/>
      <c r="D212" s="235" t="s">
        <v>173</v>
      </c>
      <c r="E212" s="274" t="s">
        <v>19</v>
      </c>
      <c r="F212" s="275" t="s">
        <v>1074</v>
      </c>
      <c r="G212" s="273"/>
      <c r="H212" s="276">
        <v>50.403999999999996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173</v>
      </c>
      <c r="AU212" s="282" t="s">
        <v>106</v>
      </c>
      <c r="AV212" s="16" t="s">
        <v>181</v>
      </c>
      <c r="AW212" s="16" t="s">
        <v>33</v>
      </c>
      <c r="AX212" s="16" t="s">
        <v>72</v>
      </c>
      <c r="AY212" s="282" t="s">
        <v>163</v>
      </c>
    </row>
    <row r="213" s="13" customFormat="1">
      <c r="A213" s="13"/>
      <c r="B213" s="233"/>
      <c r="C213" s="234"/>
      <c r="D213" s="235" t="s">
        <v>173</v>
      </c>
      <c r="E213" s="236" t="s">
        <v>19</v>
      </c>
      <c r="F213" s="237" t="s">
        <v>1209</v>
      </c>
      <c r="G213" s="234"/>
      <c r="H213" s="238">
        <v>37.198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173</v>
      </c>
      <c r="AU213" s="244" t="s">
        <v>106</v>
      </c>
      <c r="AV213" s="13" t="s">
        <v>106</v>
      </c>
      <c r="AW213" s="13" t="s">
        <v>33</v>
      </c>
      <c r="AX213" s="13" t="s">
        <v>72</v>
      </c>
      <c r="AY213" s="244" t="s">
        <v>163</v>
      </c>
    </row>
    <row r="214" s="16" customFormat="1">
      <c r="A214" s="16"/>
      <c r="B214" s="272"/>
      <c r="C214" s="273"/>
      <c r="D214" s="235" t="s">
        <v>173</v>
      </c>
      <c r="E214" s="274" t="s">
        <v>19</v>
      </c>
      <c r="F214" s="275" t="s">
        <v>1074</v>
      </c>
      <c r="G214" s="273"/>
      <c r="H214" s="276">
        <v>37.198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173</v>
      </c>
      <c r="AU214" s="282" t="s">
        <v>106</v>
      </c>
      <c r="AV214" s="16" t="s">
        <v>181</v>
      </c>
      <c r="AW214" s="16" t="s">
        <v>33</v>
      </c>
      <c r="AX214" s="16" t="s">
        <v>72</v>
      </c>
      <c r="AY214" s="282" t="s">
        <v>163</v>
      </c>
    </row>
    <row r="215" s="14" customFormat="1">
      <c r="A215" s="14"/>
      <c r="B215" s="245"/>
      <c r="C215" s="246"/>
      <c r="D215" s="235" t="s">
        <v>173</v>
      </c>
      <c r="E215" s="247" t="s">
        <v>19</v>
      </c>
      <c r="F215" s="248" t="s">
        <v>175</v>
      </c>
      <c r="G215" s="246"/>
      <c r="H215" s="249">
        <v>87.602000000000004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173</v>
      </c>
      <c r="AU215" s="255" t="s">
        <v>106</v>
      </c>
      <c r="AV215" s="14" t="s">
        <v>171</v>
      </c>
      <c r="AW215" s="14" t="s">
        <v>33</v>
      </c>
      <c r="AX215" s="14" t="s">
        <v>80</v>
      </c>
      <c r="AY215" s="255" t="s">
        <v>163</v>
      </c>
    </row>
    <row r="216" s="2" customFormat="1" ht="16.5" customHeight="1">
      <c r="A216" s="40"/>
      <c r="B216" s="41"/>
      <c r="C216" s="220" t="s">
        <v>305</v>
      </c>
      <c r="D216" s="220" t="s">
        <v>166</v>
      </c>
      <c r="E216" s="221" t="s">
        <v>1210</v>
      </c>
      <c r="F216" s="222" t="s">
        <v>1211</v>
      </c>
      <c r="G216" s="223" t="s">
        <v>169</v>
      </c>
      <c r="H216" s="224">
        <v>87.602000000000004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44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106</v>
      </c>
      <c r="BK216" s="232">
        <f>ROUND(I216*H216,2)</f>
        <v>0</v>
      </c>
      <c r="BL216" s="19" t="s">
        <v>171</v>
      </c>
      <c r="BM216" s="231" t="s">
        <v>1212</v>
      </c>
    </row>
    <row r="217" s="2" customFormat="1" ht="21.75" customHeight="1">
      <c r="A217" s="40"/>
      <c r="B217" s="41"/>
      <c r="C217" s="220" t="s">
        <v>311</v>
      </c>
      <c r="D217" s="220" t="s">
        <v>166</v>
      </c>
      <c r="E217" s="221" t="s">
        <v>1213</v>
      </c>
      <c r="F217" s="222" t="s">
        <v>1214</v>
      </c>
      <c r="G217" s="223" t="s">
        <v>262</v>
      </c>
      <c r="H217" s="224">
        <v>0.69499999999999995</v>
      </c>
      <c r="I217" s="225"/>
      <c r="J217" s="226">
        <f>ROUND(I217*H217,2)</f>
        <v>0</v>
      </c>
      <c r="K217" s="222" t="s">
        <v>170</v>
      </c>
      <c r="L217" s="46"/>
      <c r="M217" s="227" t="s">
        <v>19</v>
      </c>
      <c r="N217" s="228" t="s">
        <v>44</v>
      </c>
      <c r="O217" s="86"/>
      <c r="P217" s="229">
        <f>O217*H217</f>
        <v>0</v>
      </c>
      <c r="Q217" s="229">
        <v>1.0601700000000001</v>
      </c>
      <c r="R217" s="229">
        <f>Q217*H217</f>
        <v>0.73681814999999995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171</v>
      </c>
      <c r="AT217" s="231" t="s">
        <v>166</v>
      </c>
      <c r="AU217" s="231" t="s">
        <v>106</v>
      </c>
      <c r="AY217" s="19" t="s">
        <v>163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106</v>
      </c>
      <c r="BK217" s="232">
        <f>ROUND(I217*H217,2)</f>
        <v>0</v>
      </c>
      <c r="BL217" s="19" t="s">
        <v>171</v>
      </c>
      <c r="BM217" s="231" t="s">
        <v>1215</v>
      </c>
    </row>
    <row r="218" s="13" customFormat="1">
      <c r="A218" s="13"/>
      <c r="B218" s="233"/>
      <c r="C218" s="234"/>
      <c r="D218" s="235" t="s">
        <v>173</v>
      </c>
      <c r="E218" s="236" t="s">
        <v>19</v>
      </c>
      <c r="F218" s="237" t="s">
        <v>1216</v>
      </c>
      <c r="G218" s="234"/>
      <c r="H218" s="238">
        <v>0.69499999999999995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173</v>
      </c>
      <c r="AU218" s="244" t="s">
        <v>106</v>
      </c>
      <c r="AV218" s="13" t="s">
        <v>106</v>
      </c>
      <c r="AW218" s="13" t="s">
        <v>33</v>
      </c>
      <c r="AX218" s="13" t="s">
        <v>72</v>
      </c>
      <c r="AY218" s="244" t="s">
        <v>163</v>
      </c>
    </row>
    <row r="219" s="14" customFormat="1">
      <c r="A219" s="14"/>
      <c r="B219" s="245"/>
      <c r="C219" s="246"/>
      <c r="D219" s="235" t="s">
        <v>173</v>
      </c>
      <c r="E219" s="247" t="s">
        <v>19</v>
      </c>
      <c r="F219" s="248" t="s">
        <v>175</v>
      </c>
      <c r="G219" s="246"/>
      <c r="H219" s="249">
        <v>0.69499999999999995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173</v>
      </c>
      <c r="AU219" s="255" t="s">
        <v>106</v>
      </c>
      <c r="AV219" s="14" t="s">
        <v>171</v>
      </c>
      <c r="AW219" s="14" t="s">
        <v>33</v>
      </c>
      <c r="AX219" s="14" t="s">
        <v>80</v>
      </c>
      <c r="AY219" s="255" t="s">
        <v>163</v>
      </c>
    </row>
    <row r="220" s="2" customFormat="1" ht="21.75" customHeight="1">
      <c r="A220" s="40"/>
      <c r="B220" s="41"/>
      <c r="C220" s="220" t="s">
        <v>318</v>
      </c>
      <c r="D220" s="220" t="s">
        <v>166</v>
      </c>
      <c r="E220" s="221" t="s">
        <v>1217</v>
      </c>
      <c r="F220" s="222" t="s">
        <v>1218</v>
      </c>
      <c r="G220" s="223" t="s">
        <v>178</v>
      </c>
      <c r="H220" s="224">
        <v>5.875</v>
      </c>
      <c r="I220" s="225"/>
      <c r="J220" s="226">
        <f>ROUND(I220*H220,2)</f>
        <v>0</v>
      </c>
      <c r="K220" s="222" t="s">
        <v>170</v>
      </c>
      <c r="L220" s="46"/>
      <c r="M220" s="227" t="s">
        <v>19</v>
      </c>
      <c r="N220" s="228" t="s">
        <v>44</v>
      </c>
      <c r="O220" s="86"/>
      <c r="P220" s="229">
        <f>O220*H220</f>
        <v>0</v>
      </c>
      <c r="Q220" s="229">
        <v>2.45329</v>
      </c>
      <c r="R220" s="229">
        <f>Q220*H220</f>
        <v>14.41307875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171</v>
      </c>
      <c r="AT220" s="231" t="s">
        <v>166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106</v>
      </c>
      <c r="BK220" s="232">
        <f>ROUND(I220*H220,2)</f>
        <v>0</v>
      </c>
      <c r="BL220" s="19" t="s">
        <v>171</v>
      </c>
      <c r="BM220" s="231" t="s">
        <v>1219</v>
      </c>
    </row>
    <row r="221" s="13" customFormat="1">
      <c r="A221" s="13"/>
      <c r="B221" s="233"/>
      <c r="C221" s="234"/>
      <c r="D221" s="235" t="s">
        <v>173</v>
      </c>
      <c r="E221" s="236" t="s">
        <v>19</v>
      </c>
      <c r="F221" s="237" t="s">
        <v>1220</v>
      </c>
      <c r="G221" s="234"/>
      <c r="H221" s="238">
        <v>5.875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33</v>
      </c>
      <c r="AX221" s="13" t="s">
        <v>72</v>
      </c>
      <c r="AY221" s="244" t="s">
        <v>163</v>
      </c>
    </row>
    <row r="222" s="14" customFormat="1">
      <c r="A222" s="14"/>
      <c r="B222" s="245"/>
      <c r="C222" s="246"/>
      <c r="D222" s="235" t="s">
        <v>173</v>
      </c>
      <c r="E222" s="247" t="s">
        <v>19</v>
      </c>
      <c r="F222" s="248" t="s">
        <v>175</v>
      </c>
      <c r="G222" s="246"/>
      <c r="H222" s="249">
        <v>5.875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173</v>
      </c>
      <c r="AU222" s="255" t="s">
        <v>106</v>
      </c>
      <c r="AV222" s="14" t="s">
        <v>171</v>
      </c>
      <c r="AW222" s="14" t="s">
        <v>33</v>
      </c>
      <c r="AX222" s="14" t="s">
        <v>80</v>
      </c>
      <c r="AY222" s="255" t="s">
        <v>163</v>
      </c>
    </row>
    <row r="223" s="2" customFormat="1" ht="16.5" customHeight="1">
      <c r="A223" s="40"/>
      <c r="B223" s="41"/>
      <c r="C223" s="220" t="s">
        <v>326</v>
      </c>
      <c r="D223" s="220" t="s">
        <v>166</v>
      </c>
      <c r="E223" s="221" t="s">
        <v>1221</v>
      </c>
      <c r="F223" s="222" t="s">
        <v>1222</v>
      </c>
      <c r="G223" s="223" t="s">
        <v>169</v>
      </c>
      <c r="H223" s="224">
        <v>13</v>
      </c>
      <c r="I223" s="225"/>
      <c r="J223" s="226">
        <f>ROUND(I223*H223,2)</f>
        <v>0</v>
      </c>
      <c r="K223" s="222" t="s">
        <v>170</v>
      </c>
      <c r="L223" s="46"/>
      <c r="M223" s="227" t="s">
        <v>19</v>
      </c>
      <c r="N223" s="228" t="s">
        <v>44</v>
      </c>
      <c r="O223" s="86"/>
      <c r="P223" s="229">
        <f>O223*H223</f>
        <v>0</v>
      </c>
      <c r="Q223" s="229">
        <v>0.00264</v>
      </c>
      <c r="R223" s="229">
        <f>Q223*H223</f>
        <v>0.034320000000000003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171</v>
      </c>
      <c r="AT223" s="231" t="s">
        <v>166</v>
      </c>
      <c r="AU223" s="231" t="s">
        <v>106</v>
      </c>
      <c r="AY223" s="19" t="s">
        <v>163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106</v>
      </c>
      <c r="BK223" s="232">
        <f>ROUND(I223*H223,2)</f>
        <v>0</v>
      </c>
      <c r="BL223" s="19" t="s">
        <v>171</v>
      </c>
      <c r="BM223" s="231" t="s">
        <v>1223</v>
      </c>
    </row>
    <row r="224" s="2" customFormat="1" ht="16.5" customHeight="1">
      <c r="A224" s="40"/>
      <c r="B224" s="41"/>
      <c r="C224" s="220" t="s">
        <v>332</v>
      </c>
      <c r="D224" s="220" t="s">
        <v>166</v>
      </c>
      <c r="E224" s="221" t="s">
        <v>1224</v>
      </c>
      <c r="F224" s="222" t="s">
        <v>1225</v>
      </c>
      <c r="G224" s="223" t="s">
        <v>169</v>
      </c>
      <c r="H224" s="224">
        <v>13</v>
      </c>
      <c r="I224" s="225"/>
      <c r="J224" s="226">
        <f>ROUND(I224*H224,2)</f>
        <v>0</v>
      </c>
      <c r="K224" s="222" t="s">
        <v>170</v>
      </c>
      <c r="L224" s="46"/>
      <c r="M224" s="227" t="s">
        <v>19</v>
      </c>
      <c r="N224" s="228" t="s">
        <v>44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171</v>
      </c>
      <c r="AT224" s="231" t="s">
        <v>166</v>
      </c>
      <c r="AU224" s="231" t="s">
        <v>106</v>
      </c>
      <c r="AY224" s="19" t="s">
        <v>163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106</v>
      </c>
      <c r="BK224" s="232">
        <f>ROUND(I224*H224,2)</f>
        <v>0</v>
      </c>
      <c r="BL224" s="19" t="s">
        <v>171</v>
      </c>
      <c r="BM224" s="231" t="s">
        <v>1226</v>
      </c>
    </row>
    <row r="225" s="2" customFormat="1" ht="33" customHeight="1">
      <c r="A225" s="40"/>
      <c r="B225" s="41"/>
      <c r="C225" s="220" t="s">
        <v>340</v>
      </c>
      <c r="D225" s="220" t="s">
        <v>166</v>
      </c>
      <c r="E225" s="221" t="s">
        <v>1227</v>
      </c>
      <c r="F225" s="222" t="s">
        <v>1228</v>
      </c>
      <c r="G225" s="223" t="s">
        <v>394</v>
      </c>
      <c r="H225" s="224">
        <v>1</v>
      </c>
      <c r="I225" s="225"/>
      <c r="J225" s="226">
        <f>ROUND(I225*H225,2)</f>
        <v>0</v>
      </c>
      <c r="K225" s="222" t="s">
        <v>19</v>
      </c>
      <c r="L225" s="46"/>
      <c r="M225" s="227" t="s">
        <v>19</v>
      </c>
      <c r="N225" s="228" t="s">
        <v>44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106</v>
      </c>
      <c r="BK225" s="232">
        <f>ROUND(I225*H225,2)</f>
        <v>0</v>
      </c>
      <c r="BL225" s="19" t="s">
        <v>171</v>
      </c>
      <c r="BM225" s="231" t="s">
        <v>1229</v>
      </c>
    </row>
    <row r="226" s="12" customFormat="1" ht="22.8" customHeight="1">
      <c r="A226" s="12"/>
      <c r="B226" s="204"/>
      <c r="C226" s="205"/>
      <c r="D226" s="206" t="s">
        <v>71</v>
      </c>
      <c r="E226" s="218" t="s">
        <v>181</v>
      </c>
      <c r="F226" s="218" t="s">
        <v>1230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SUM(P227:P422)</f>
        <v>0</v>
      </c>
      <c r="Q226" s="212"/>
      <c r="R226" s="213">
        <f>SUM(R227:R422)</f>
        <v>1245.0574859200001</v>
      </c>
      <c r="S226" s="212"/>
      <c r="T226" s="214">
        <f>SUM(T227:T422)</f>
        <v>0.0061000000000000004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80</v>
      </c>
      <c r="AT226" s="216" t="s">
        <v>71</v>
      </c>
      <c r="AU226" s="216" t="s">
        <v>80</v>
      </c>
      <c r="AY226" s="215" t="s">
        <v>163</v>
      </c>
      <c r="BK226" s="217">
        <f>SUM(BK227:BK422)</f>
        <v>0</v>
      </c>
    </row>
    <row r="227" s="2" customFormat="1" ht="33" customHeight="1">
      <c r="A227" s="40"/>
      <c r="B227" s="41"/>
      <c r="C227" s="220" t="s">
        <v>347</v>
      </c>
      <c r="D227" s="220" t="s">
        <v>166</v>
      </c>
      <c r="E227" s="221" t="s">
        <v>1231</v>
      </c>
      <c r="F227" s="222" t="s">
        <v>1232</v>
      </c>
      <c r="G227" s="223" t="s">
        <v>178</v>
      </c>
      <c r="H227" s="224">
        <v>70</v>
      </c>
      <c r="I227" s="225"/>
      <c r="J227" s="226">
        <f>ROUND(I227*H227,2)</f>
        <v>0</v>
      </c>
      <c r="K227" s="222" t="s">
        <v>170</v>
      </c>
      <c r="L227" s="46"/>
      <c r="M227" s="227" t="s">
        <v>19</v>
      </c>
      <c r="N227" s="228" t="s">
        <v>44</v>
      </c>
      <c r="O227" s="86"/>
      <c r="P227" s="229">
        <f>O227*H227</f>
        <v>0</v>
      </c>
      <c r="Q227" s="229">
        <v>1.8775</v>
      </c>
      <c r="R227" s="229">
        <f>Q227*H227</f>
        <v>131.42499999999998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171</v>
      </c>
      <c r="AT227" s="231" t="s">
        <v>166</v>
      </c>
      <c r="AU227" s="231" t="s">
        <v>106</v>
      </c>
      <c r="AY227" s="19" t="s">
        <v>163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106</v>
      </c>
      <c r="BK227" s="232">
        <f>ROUND(I227*H227,2)</f>
        <v>0</v>
      </c>
      <c r="BL227" s="19" t="s">
        <v>171</v>
      </c>
      <c r="BM227" s="231" t="s">
        <v>1233</v>
      </c>
    </row>
    <row r="228" s="2" customFormat="1" ht="33" customHeight="1">
      <c r="A228" s="40"/>
      <c r="B228" s="41"/>
      <c r="C228" s="220" t="s">
        <v>352</v>
      </c>
      <c r="D228" s="220" t="s">
        <v>166</v>
      </c>
      <c r="E228" s="221" t="s">
        <v>1234</v>
      </c>
      <c r="F228" s="222" t="s">
        <v>1235</v>
      </c>
      <c r="G228" s="223" t="s">
        <v>178</v>
      </c>
      <c r="H228" s="224">
        <v>46</v>
      </c>
      <c r="I228" s="225"/>
      <c r="J228" s="226">
        <f>ROUND(I228*H228,2)</f>
        <v>0</v>
      </c>
      <c r="K228" s="222" t="s">
        <v>170</v>
      </c>
      <c r="L228" s="46"/>
      <c r="M228" s="227" t="s">
        <v>19</v>
      </c>
      <c r="N228" s="228" t="s">
        <v>44</v>
      </c>
      <c r="O228" s="86"/>
      <c r="P228" s="229">
        <f>O228*H228</f>
        <v>0</v>
      </c>
      <c r="Q228" s="229">
        <v>1.8775</v>
      </c>
      <c r="R228" s="229">
        <f>Q228*H228</f>
        <v>86.364999999999995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106</v>
      </c>
      <c r="BK228" s="232">
        <f>ROUND(I228*H228,2)</f>
        <v>0</v>
      </c>
      <c r="BL228" s="19" t="s">
        <v>171</v>
      </c>
      <c r="BM228" s="231" t="s">
        <v>1236</v>
      </c>
    </row>
    <row r="229" s="2" customFormat="1" ht="21.75" customHeight="1">
      <c r="A229" s="40"/>
      <c r="B229" s="41"/>
      <c r="C229" s="220" t="s">
        <v>357</v>
      </c>
      <c r="D229" s="220" t="s">
        <v>166</v>
      </c>
      <c r="E229" s="221" t="s">
        <v>1237</v>
      </c>
      <c r="F229" s="222" t="s">
        <v>1238</v>
      </c>
      <c r="G229" s="223" t="s">
        <v>169</v>
      </c>
      <c r="H229" s="224">
        <v>33</v>
      </c>
      <c r="I229" s="225"/>
      <c r="J229" s="226">
        <f>ROUND(I229*H229,2)</f>
        <v>0</v>
      </c>
      <c r="K229" s="222" t="s">
        <v>170</v>
      </c>
      <c r="L229" s="46"/>
      <c r="M229" s="227" t="s">
        <v>19</v>
      </c>
      <c r="N229" s="228" t="s">
        <v>44</v>
      </c>
      <c r="O229" s="86"/>
      <c r="P229" s="229">
        <f>O229*H229</f>
        <v>0</v>
      </c>
      <c r="Q229" s="229">
        <v>0.12706000000000001</v>
      </c>
      <c r="R229" s="229">
        <f>Q229*H229</f>
        <v>4.1929800000000004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171</v>
      </c>
      <c r="AT229" s="231" t="s">
        <v>166</v>
      </c>
      <c r="AU229" s="231" t="s">
        <v>106</v>
      </c>
      <c r="AY229" s="19" t="s">
        <v>163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106</v>
      </c>
      <c r="BK229" s="232">
        <f>ROUND(I229*H229,2)</f>
        <v>0</v>
      </c>
      <c r="BL229" s="19" t="s">
        <v>171</v>
      </c>
      <c r="BM229" s="231" t="s">
        <v>1239</v>
      </c>
    </row>
    <row r="230" s="2" customFormat="1" ht="33" customHeight="1">
      <c r="A230" s="40"/>
      <c r="B230" s="41"/>
      <c r="C230" s="220" t="s">
        <v>364</v>
      </c>
      <c r="D230" s="220" t="s">
        <v>166</v>
      </c>
      <c r="E230" s="221" t="s">
        <v>1240</v>
      </c>
      <c r="F230" s="222" t="s">
        <v>1241</v>
      </c>
      <c r="G230" s="223" t="s">
        <v>169</v>
      </c>
      <c r="H230" s="224">
        <v>38</v>
      </c>
      <c r="I230" s="225"/>
      <c r="J230" s="226">
        <f>ROUND(I230*H230,2)</f>
        <v>0</v>
      </c>
      <c r="K230" s="222" t="s">
        <v>170</v>
      </c>
      <c r="L230" s="46"/>
      <c r="M230" s="227" t="s">
        <v>19</v>
      </c>
      <c r="N230" s="228" t="s">
        <v>44</v>
      </c>
      <c r="O230" s="86"/>
      <c r="P230" s="229">
        <f>O230*H230</f>
        <v>0</v>
      </c>
      <c r="Q230" s="229">
        <v>0.25364999999999999</v>
      </c>
      <c r="R230" s="229">
        <f>Q230*H230</f>
        <v>9.6387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171</v>
      </c>
      <c r="AT230" s="231" t="s">
        <v>166</v>
      </c>
      <c r="AU230" s="231" t="s">
        <v>106</v>
      </c>
      <c r="AY230" s="19" t="s">
        <v>163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106</v>
      </c>
      <c r="BK230" s="232">
        <f>ROUND(I230*H230,2)</f>
        <v>0</v>
      </c>
      <c r="BL230" s="19" t="s">
        <v>171</v>
      </c>
      <c r="BM230" s="231" t="s">
        <v>1242</v>
      </c>
    </row>
    <row r="231" s="2" customFormat="1" ht="33" customHeight="1">
      <c r="A231" s="40"/>
      <c r="B231" s="41"/>
      <c r="C231" s="220" t="s">
        <v>370</v>
      </c>
      <c r="D231" s="220" t="s">
        <v>166</v>
      </c>
      <c r="E231" s="221" t="s">
        <v>1243</v>
      </c>
      <c r="F231" s="222" t="s">
        <v>1244</v>
      </c>
      <c r="G231" s="223" t="s">
        <v>169</v>
      </c>
      <c r="H231" s="224">
        <v>32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44</v>
      </c>
      <c r="O231" s="86"/>
      <c r="P231" s="229">
        <f>O231*H231</f>
        <v>0</v>
      </c>
      <c r="Q231" s="229">
        <v>0.16519</v>
      </c>
      <c r="R231" s="229">
        <f>Q231*H231</f>
        <v>5.2860800000000001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106</v>
      </c>
      <c r="BK231" s="232">
        <f>ROUND(I231*H231,2)</f>
        <v>0</v>
      </c>
      <c r="BL231" s="19" t="s">
        <v>171</v>
      </c>
      <c r="BM231" s="231" t="s">
        <v>1245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1246</v>
      </c>
      <c r="G232" s="234"/>
      <c r="H232" s="238">
        <v>32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32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378</v>
      </c>
      <c r="D234" s="220" t="s">
        <v>166</v>
      </c>
      <c r="E234" s="221" t="s">
        <v>1247</v>
      </c>
      <c r="F234" s="222" t="s">
        <v>1248</v>
      </c>
      <c r="G234" s="223" t="s">
        <v>169</v>
      </c>
      <c r="H234" s="224">
        <v>220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44</v>
      </c>
      <c r="O234" s="86"/>
      <c r="P234" s="229">
        <f>O234*H234</f>
        <v>0</v>
      </c>
      <c r="Q234" s="229">
        <v>0.20152999999999999</v>
      </c>
      <c r="R234" s="229">
        <f>Q234*H234</f>
        <v>44.336599999999997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106</v>
      </c>
      <c r="BK234" s="232">
        <f>ROUND(I234*H234,2)</f>
        <v>0</v>
      </c>
      <c r="BL234" s="19" t="s">
        <v>171</v>
      </c>
      <c r="BM234" s="231" t="s">
        <v>1249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1250</v>
      </c>
      <c r="G235" s="234"/>
      <c r="H235" s="238">
        <v>220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80</v>
      </c>
      <c r="AY235" s="244" t="s">
        <v>163</v>
      </c>
    </row>
    <row r="236" s="2" customFormat="1" ht="33" customHeight="1">
      <c r="A236" s="40"/>
      <c r="B236" s="41"/>
      <c r="C236" s="220" t="s">
        <v>383</v>
      </c>
      <c r="D236" s="220" t="s">
        <v>166</v>
      </c>
      <c r="E236" s="221" t="s">
        <v>1251</v>
      </c>
      <c r="F236" s="222" t="s">
        <v>1252</v>
      </c>
      <c r="G236" s="223" t="s">
        <v>169</v>
      </c>
      <c r="H236" s="224">
        <v>1100</v>
      </c>
      <c r="I236" s="225"/>
      <c r="J236" s="226">
        <f>ROUND(I236*H236,2)</f>
        <v>0</v>
      </c>
      <c r="K236" s="222" t="s">
        <v>170</v>
      </c>
      <c r="L236" s="46"/>
      <c r="M236" s="227" t="s">
        <v>19</v>
      </c>
      <c r="N236" s="228" t="s">
        <v>44</v>
      </c>
      <c r="O236" s="86"/>
      <c r="P236" s="229">
        <f>O236*H236</f>
        <v>0</v>
      </c>
      <c r="Q236" s="229">
        <v>0.30032999999999999</v>
      </c>
      <c r="R236" s="229">
        <f>Q236*H236</f>
        <v>330.363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171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106</v>
      </c>
      <c r="BK236" s="232">
        <f>ROUND(I236*H236,2)</f>
        <v>0</v>
      </c>
      <c r="BL236" s="19" t="s">
        <v>171</v>
      </c>
      <c r="BM236" s="231" t="s">
        <v>1253</v>
      </c>
    </row>
    <row r="237" s="13" customFormat="1">
      <c r="A237" s="13"/>
      <c r="B237" s="233"/>
      <c r="C237" s="234"/>
      <c r="D237" s="235" t="s">
        <v>173</v>
      </c>
      <c r="E237" s="236" t="s">
        <v>19</v>
      </c>
      <c r="F237" s="237" t="s">
        <v>1254</v>
      </c>
      <c r="G237" s="234"/>
      <c r="H237" s="238">
        <v>1100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173</v>
      </c>
      <c r="AU237" s="244" t="s">
        <v>106</v>
      </c>
      <c r="AV237" s="13" t="s">
        <v>106</v>
      </c>
      <c r="AW237" s="13" t="s">
        <v>33</v>
      </c>
      <c r="AX237" s="13" t="s">
        <v>72</v>
      </c>
      <c r="AY237" s="244" t="s">
        <v>163</v>
      </c>
    </row>
    <row r="238" s="14" customFormat="1">
      <c r="A238" s="14"/>
      <c r="B238" s="245"/>
      <c r="C238" s="246"/>
      <c r="D238" s="235" t="s">
        <v>173</v>
      </c>
      <c r="E238" s="247" t="s">
        <v>19</v>
      </c>
      <c r="F238" s="248" t="s">
        <v>175</v>
      </c>
      <c r="G238" s="246"/>
      <c r="H238" s="249">
        <v>1100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173</v>
      </c>
      <c r="AU238" s="255" t="s">
        <v>106</v>
      </c>
      <c r="AV238" s="14" t="s">
        <v>171</v>
      </c>
      <c r="AW238" s="14" t="s">
        <v>33</v>
      </c>
      <c r="AX238" s="14" t="s">
        <v>80</v>
      </c>
      <c r="AY238" s="255" t="s">
        <v>163</v>
      </c>
    </row>
    <row r="239" s="2" customFormat="1" ht="33" customHeight="1">
      <c r="A239" s="40"/>
      <c r="B239" s="41"/>
      <c r="C239" s="220" t="s">
        <v>391</v>
      </c>
      <c r="D239" s="220" t="s">
        <v>166</v>
      </c>
      <c r="E239" s="221" t="s">
        <v>1255</v>
      </c>
      <c r="F239" s="222" t="s">
        <v>1256</v>
      </c>
      <c r="G239" s="223" t="s">
        <v>169</v>
      </c>
      <c r="H239" s="224">
        <v>328.94</v>
      </c>
      <c r="I239" s="225"/>
      <c r="J239" s="226">
        <f>ROUND(I239*H239,2)</f>
        <v>0</v>
      </c>
      <c r="K239" s="222" t="s">
        <v>170</v>
      </c>
      <c r="L239" s="46"/>
      <c r="M239" s="227" t="s">
        <v>19</v>
      </c>
      <c r="N239" s="228" t="s">
        <v>44</v>
      </c>
      <c r="O239" s="86"/>
      <c r="P239" s="229">
        <f>O239*H239</f>
        <v>0</v>
      </c>
      <c r="Q239" s="229">
        <v>0.45195000000000002</v>
      </c>
      <c r="R239" s="229">
        <f>Q239*H239</f>
        <v>148.664433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106</v>
      </c>
      <c r="BK239" s="232">
        <f>ROUND(I239*H239,2)</f>
        <v>0</v>
      </c>
      <c r="BL239" s="19" t="s">
        <v>171</v>
      </c>
      <c r="BM239" s="231" t="s">
        <v>1257</v>
      </c>
    </row>
    <row r="240" s="13" customFormat="1">
      <c r="A240" s="13"/>
      <c r="B240" s="233"/>
      <c r="C240" s="234"/>
      <c r="D240" s="235" t="s">
        <v>173</v>
      </c>
      <c r="E240" s="236" t="s">
        <v>19</v>
      </c>
      <c r="F240" s="237" t="s">
        <v>1258</v>
      </c>
      <c r="G240" s="234"/>
      <c r="H240" s="238">
        <v>136.5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173</v>
      </c>
      <c r="AU240" s="244" t="s">
        <v>106</v>
      </c>
      <c r="AV240" s="13" t="s">
        <v>106</v>
      </c>
      <c r="AW240" s="13" t="s">
        <v>33</v>
      </c>
      <c r="AX240" s="13" t="s">
        <v>72</v>
      </c>
      <c r="AY240" s="244" t="s">
        <v>163</v>
      </c>
    </row>
    <row r="241" s="16" customFormat="1">
      <c r="A241" s="16"/>
      <c r="B241" s="272"/>
      <c r="C241" s="273"/>
      <c r="D241" s="235" t="s">
        <v>173</v>
      </c>
      <c r="E241" s="274" t="s">
        <v>19</v>
      </c>
      <c r="F241" s="275" t="s">
        <v>1074</v>
      </c>
      <c r="G241" s="273"/>
      <c r="H241" s="276">
        <v>136.5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2" t="s">
        <v>173</v>
      </c>
      <c r="AU241" s="282" t="s">
        <v>106</v>
      </c>
      <c r="AV241" s="16" t="s">
        <v>181</v>
      </c>
      <c r="AW241" s="16" t="s">
        <v>33</v>
      </c>
      <c r="AX241" s="16" t="s">
        <v>72</v>
      </c>
      <c r="AY241" s="282" t="s">
        <v>163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1259</v>
      </c>
      <c r="G242" s="234"/>
      <c r="H242" s="238">
        <v>192.44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6" customFormat="1">
      <c r="A243" s="16"/>
      <c r="B243" s="272"/>
      <c r="C243" s="273"/>
      <c r="D243" s="235" t="s">
        <v>173</v>
      </c>
      <c r="E243" s="274" t="s">
        <v>19</v>
      </c>
      <c r="F243" s="275" t="s">
        <v>1074</v>
      </c>
      <c r="G243" s="273"/>
      <c r="H243" s="276">
        <v>192.44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173</v>
      </c>
      <c r="AU243" s="282" t="s">
        <v>106</v>
      </c>
      <c r="AV243" s="16" t="s">
        <v>181</v>
      </c>
      <c r="AW243" s="16" t="s">
        <v>33</v>
      </c>
      <c r="AX243" s="16" t="s">
        <v>72</v>
      </c>
      <c r="AY243" s="282" t="s">
        <v>163</v>
      </c>
    </row>
    <row r="244" s="14" customFormat="1">
      <c r="A244" s="14"/>
      <c r="B244" s="245"/>
      <c r="C244" s="246"/>
      <c r="D244" s="235" t="s">
        <v>173</v>
      </c>
      <c r="E244" s="247" t="s">
        <v>19</v>
      </c>
      <c r="F244" s="248" t="s">
        <v>175</v>
      </c>
      <c r="G244" s="246"/>
      <c r="H244" s="249">
        <v>328.94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173</v>
      </c>
      <c r="AU244" s="255" t="s">
        <v>106</v>
      </c>
      <c r="AV244" s="14" t="s">
        <v>171</v>
      </c>
      <c r="AW244" s="14" t="s">
        <v>33</v>
      </c>
      <c r="AX244" s="14" t="s">
        <v>80</v>
      </c>
      <c r="AY244" s="255" t="s">
        <v>163</v>
      </c>
    </row>
    <row r="245" s="2" customFormat="1" ht="33" customHeight="1">
      <c r="A245" s="40"/>
      <c r="B245" s="41"/>
      <c r="C245" s="220" t="s">
        <v>397</v>
      </c>
      <c r="D245" s="220" t="s">
        <v>166</v>
      </c>
      <c r="E245" s="221" t="s">
        <v>1260</v>
      </c>
      <c r="F245" s="222" t="s">
        <v>1261</v>
      </c>
      <c r="G245" s="223" t="s">
        <v>169</v>
      </c>
      <c r="H245" s="224">
        <v>75</v>
      </c>
      <c r="I245" s="225"/>
      <c r="J245" s="226">
        <f>ROUND(I245*H245,2)</f>
        <v>0</v>
      </c>
      <c r="K245" s="222" t="s">
        <v>170</v>
      </c>
      <c r="L245" s="46"/>
      <c r="M245" s="227" t="s">
        <v>19</v>
      </c>
      <c r="N245" s="228" t="s">
        <v>44</v>
      </c>
      <c r="O245" s="86"/>
      <c r="P245" s="229">
        <f>O245*H245</f>
        <v>0</v>
      </c>
      <c r="Q245" s="229">
        <v>0.71545999999999998</v>
      </c>
      <c r="R245" s="229">
        <f>Q245*H245</f>
        <v>53.659500000000001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171</v>
      </c>
      <c r="AT245" s="231" t="s">
        <v>166</v>
      </c>
      <c r="AU245" s="231" t="s">
        <v>106</v>
      </c>
      <c r="AY245" s="19" t="s">
        <v>163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106</v>
      </c>
      <c r="BK245" s="232">
        <f>ROUND(I245*H245,2)</f>
        <v>0</v>
      </c>
      <c r="BL245" s="19" t="s">
        <v>171</v>
      </c>
      <c r="BM245" s="231" t="s">
        <v>1262</v>
      </c>
    </row>
    <row r="246" s="13" customFormat="1">
      <c r="A246" s="13"/>
      <c r="B246" s="233"/>
      <c r="C246" s="234"/>
      <c r="D246" s="235" t="s">
        <v>173</v>
      </c>
      <c r="E246" s="236" t="s">
        <v>19</v>
      </c>
      <c r="F246" s="237" t="s">
        <v>1263</v>
      </c>
      <c r="G246" s="234"/>
      <c r="H246" s="238">
        <v>75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173</v>
      </c>
      <c r="AU246" s="244" t="s">
        <v>106</v>
      </c>
      <c r="AV246" s="13" t="s">
        <v>106</v>
      </c>
      <c r="AW246" s="13" t="s">
        <v>33</v>
      </c>
      <c r="AX246" s="13" t="s">
        <v>72</v>
      </c>
      <c r="AY246" s="244" t="s">
        <v>163</v>
      </c>
    </row>
    <row r="247" s="14" customFormat="1">
      <c r="A247" s="14"/>
      <c r="B247" s="245"/>
      <c r="C247" s="246"/>
      <c r="D247" s="235" t="s">
        <v>173</v>
      </c>
      <c r="E247" s="247" t="s">
        <v>19</v>
      </c>
      <c r="F247" s="248" t="s">
        <v>175</v>
      </c>
      <c r="G247" s="246"/>
      <c r="H247" s="249">
        <v>75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173</v>
      </c>
      <c r="AU247" s="255" t="s">
        <v>106</v>
      </c>
      <c r="AV247" s="14" t="s">
        <v>171</v>
      </c>
      <c r="AW247" s="14" t="s">
        <v>33</v>
      </c>
      <c r="AX247" s="14" t="s">
        <v>80</v>
      </c>
      <c r="AY247" s="255" t="s">
        <v>163</v>
      </c>
    </row>
    <row r="248" s="2" customFormat="1" ht="33" customHeight="1">
      <c r="A248" s="40"/>
      <c r="B248" s="41"/>
      <c r="C248" s="220" t="s">
        <v>401</v>
      </c>
      <c r="D248" s="220" t="s">
        <v>166</v>
      </c>
      <c r="E248" s="221" t="s">
        <v>1264</v>
      </c>
      <c r="F248" s="222" t="s">
        <v>1265</v>
      </c>
      <c r="G248" s="223" t="s">
        <v>169</v>
      </c>
      <c r="H248" s="224">
        <v>76.5</v>
      </c>
      <c r="I248" s="225"/>
      <c r="J248" s="226">
        <f>ROUND(I248*H248,2)</f>
        <v>0</v>
      </c>
      <c r="K248" s="222" t="s">
        <v>170</v>
      </c>
      <c r="L248" s="46"/>
      <c r="M248" s="227" t="s">
        <v>19</v>
      </c>
      <c r="N248" s="228" t="s">
        <v>44</v>
      </c>
      <c r="O248" s="86"/>
      <c r="P248" s="229">
        <f>O248*H248</f>
        <v>0</v>
      </c>
      <c r="Q248" s="229">
        <v>1.20855</v>
      </c>
      <c r="R248" s="229">
        <f>Q248*H248</f>
        <v>92.454075000000003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1266</v>
      </c>
    </row>
    <row r="249" s="13" customFormat="1">
      <c r="A249" s="13"/>
      <c r="B249" s="233"/>
      <c r="C249" s="234"/>
      <c r="D249" s="235" t="s">
        <v>173</v>
      </c>
      <c r="E249" s="236" t="s">
        <v>19</v>
      </c>
      <c r="F249" s="237" t="s">
        <v>1267</v>
      </c>
      <c r="G249" s="234"/>
      <c r="H249" s="238">
        <v>76.5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173</v>
      </c>
      <c r="AU249" s="244" t="s">
        <v>106</v>
      </c>
      <c r="AV249" s="13" t="s">
        <v>106</v>
      </c>
      <c r="AW249" s="13" t="s">
        <v>33</v>
      </c>
      <c r="AX249" s="13" t="s">
        <v>72</v>
      </c>
      <c r="AY249" s="244" t="s">
        <v>163</v>
      </c>
    </row>
    <row r="250" s="14" customFormat="1">
      <c r="A250" s="14"/>
      <c r="B250" s="245"/>
      <c r="C250" s="246"/>
      <c r="D250" s="235" t="s">
        <v>173</v>
      </c>
      <c r="E250" s="247" t="s">
        <v>19</v>
      </c>
      <c r="F250" s="248" t="s">
        <v>175</v>
      </c>
      <c r="G250" s="246"/>
      <c r="H250" s="249">
        <v>76.5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173</v>
      </c>
      <c r="AU250" s="255" t="s">
        <v>106</v>
      </c>
      <c r="AV250" s="14" t="s">
        <v>171</v>
      </c>
      <c r="AW250" s="14" t="s">
        <v>33</v>
      </c>
      <c r="AX250" s="14" t="s">
        <v>80</v>
      </c>
      <c r="AY250" s="255" t="s">
        <v>163</v>
      </c>
    </row>
    <row r="251" s="2" customFormat="1" ht="16.5" customHeight="1">
      <c r="A251" s="40"/>
      <c r="B251" s="41"/>
      <c r="C251" s="220" t="s">
        <v>405</v>
      </c>
      <c r="D251" s="220" t="s">
        <v>166</v>
      </c>
      <c r="E251" s="221" t="s">
        <v>1268</v>
      </c>
      <c r="F251" s="222" t="s">
        <v>1269</v>
      </c>
      <c r="G251" s="223" t="s">
        <v>169</v>
      </c>
      <c r="H251" s="224">
        <v>76.5</v>
      </c>
      <c r="I251" s="225"/>
      <c r="J251" s="226">
        <f>ROUND(I251*H251,2)</f>
        <v>0</v>
      </c>
      <c r="K251" s="222" t="s">
        <v>19</v>
      </c>
      <c r="L251" s="46"/>
      <c r="M251" s="227" t="s">
        <v>19</v>
      </c>
      <c r="N251" s="228" t="s">
        <v>44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166</v>
      </c>
      <c r="AU251" s="231" t="s">
        <v>106</v>
      </c>
      <c r="AY251" s="19" t="s">
        <v>163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106</v>
      </c>
      <c r="BK251" s="232">
        <f>ROUND(I251*H251,2)</f>
        <v>0</v>
      </c>
      <c r="BL251" s="19" t="s">
        <v>171</v>
      </c>
      <c r="BM251" s="231" t="s">
        <v>1270</v>
      </c>
    </row>
    <row r="252" s="13" customFormat="1">
      <c r="A252" s="13"/>
      <c r="B252" s="233"/>
      <c r="C252" s="234"/>
      <c r="D252" s="235" t="s">
        <v>173</v>
      </c>
      <c r="E252" s="236" t="s">
        <v>19</v>
      </c>
      <c r="F252" s="237" t="s">
        <v>1271</v>
      </c>
      <c r="G252" s="234"/>
      <c r="H252" s="238">
        <v>76.5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173</v>
      </c>
      <c r="AU252" s="244" t="s">
        <v>106</v>
      </c>
      <c r="AV252" s="13" t="s">
        <v>106</v>
      </c>
      <c r="AW252" s="13" t="s">
        <v>33</v>
      </c>
      <c r="AX252" s="13" t="s">
        <v>72</v>
      </c>
      <c r="AY252" s="244" t="s">
        <v>163</v>
      </c>
    </row>
    <row r="253" s="14" customFormat="1">
      <c r="A253" s="14"/>
      <c r="B253" s="245"/>
      <c r="C253" s="246"/>
      <c r="D253" s="235" t="s">
        <v>173</v>
      </c>
      <c r="E253" s="247" t="s">
        <v>19</v>
      </c>
      <c r="F253" s="248" t="s">
        <v>175</v>
      </c>
      <c r="G253" s="246"/>
      <c r="H253" s="249">
        <v>76.5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173</v>
      </c>
      <c r="AU253" s="255" t="s">
        <v>106</v>
      </c>
      <c r="AV253" s="14" t="s">
        <v>171</v>
      </c>
      <c r="AW253" s="14" t="s">
        <v>33</v>
      </c>
      <c r="AX253" s="14" t="s">
        <v>80</v>
      </c>
      <c r="AY253" s="255" t="s">
        <v>163</v>
      </c>
    </row>
    <row r="254" s="2" customFormat="1" ht="33" customHeight="1">
      <c r="A254" s="40"/>
      <c r="B254" s="41"/>
      <c r="C254" s="220" t="s">
        <v>409</v>
      </c>
      <c r="D254" s="220" t="s">
        <v>166</v>
      </c>
      <c r="E254" s="221" t="s">
        <v>1272</v>
      </c>
      <c r="F254" s="222" t="s">
        <v>1273</v>
      </c>
      <c r="G254" s="223" t="s">
        <v>262</v>
      </c>
      <c r="H254" s="224">
        <v>16.832000000000001</v>
      </c>
      <c r="I254" s="225"/>
      <c r="J254" s="226">
        <f>ROUND(I254*H254,2)</f>
        <v>0</v>
      </c>
      <c r="K254" s="222" t="s">
        <v>170</v>
      </c>
      <c r="L254" s="46"/>
      <c r="M254" s="227" t="s">
        <v>19</v>
      </c>
      <c r="N254" s="228" t="s">
        <v>44</v>
      </c>
      <c r="O254" s="86"/>
      <c r="P254" s="229">
        <f>O254*H254</f>
        <v>0</v>
      </c>
      <c r="Q254" s="229">
        <v>1.04881</v>
      </c>
      <c r="R254" s="229">
        <f>Q254*H254</f>
        <v>17.653569920000002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171</v>
      </c>
      <c r="AT254" s="231" t="s">
        <v>166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1274</v>
      </c>
    </row>
    <row r="255" s="13" customFormat="1">
      <c r="A255" s="13"/>
      <c r="B255" s="233"/>
      <c r="C255" s="234"/>
      <c r="D255" s="235" t="s">
        <v>173</v>
      </c>
      <c r="E255" s="236" t="s">
        <v>19</v>
      </c>
      <c r="F255" s="237" t="s">
        <v>1275</v>
      </c>
      <c r="G255" s="234"/>
      <c r="H255" s="238">
        <v>7.8639999999999999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173</v>
      </c>
      <c r="AU255" s="244" t="s">
        <v>106</v>
      </c>
      <c r="AV255" s="13" t="s">
        <v>106</v>
      </c>
      <c r="AW255" s="13" t="s">
        <v>33</v>
      </c>
      <c r="AX255" s="13" t="s">
        <v>72</v>
      </c>
      <c r="AY255" s="244" t="s">
        <v>163</v>
      </c>
    </row>
    <row r="256" s="13" customFormat="1">
      <c r="A256" s="13"/>
      <c r="B256" s="233"/>
      <c r="C256" s="234"/>
      <c r="D256" s="235" t="s">
        <v>173</v>
      </c>
      <c r="E256" s="236" t="s">
        <v>19</v>
      </c>
      <c r="F256" s="237" t="s">
        <v>1276</v>
      </c>
      <c r="G256" s="234"/>
      <c r="H256" s="238">
        <v>8.968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173</v>
      </c>
      <c r="AU256" s="244" t="s">
        <v>106</v>
      </c>
      <c r="AV256" s="13" t="s">
        <v>106</v>
      </c>
      <c r="AW256" s="13" t="s">
        <v>33</v>
      </c>
      <c r="AX256" s="13" t="s">
        <v>72</v>
      </c>
      <c r="AY256" s="244" t="s">
        <v>163</v>
      </c>
    </row>
    <row r="257" s="14" customFormat="1">
      <c r="A257" s="14"/>
      <c r="B257" s="245"/>
      <c r="C257" s="246"/>
      <c r="D257" s="235" t="s">
        <v>173</v>
      </c>
      <c r="E257" s="247" t="s">
        <v>19</v>
      </c>
      <c r="F257" s="248" t="s">
        <v>175</v>
      </c>
      <c r="G257" s="246"/>
      <c r="H257" s="249">
        <v>16.832000000000001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173</v>
      </c>
      <c r="AU257" s="255" t="s">
        <v>106</v>
      </c>
      <c r="AV257" s="14" t="s">
        <v>171</v>
      </c>
      <c r="AW257" s="14" t="s">
        <v>33</v>
      </c>
      <c r="AX257" s="14" t="s">
        <v>80</v>
      </c>
      <c r="AY257" s="255" t="s">
        <v>163</v>
      </c>
    </row>
    <row r="258" s="2" customFormat="1" ht="21.75" customHeight="1">
      <c r="A258" s="40"/>
      <c r="B258" s="41"/>
      <c r="C258" s="220" t="s">
        <v>413</v>
      </c>
      <c r="D258" s="220" t="s">
        <v>166</v>
      </c>
      <c r="E258" s="221" t="s">
        <v>1277</v>
      </c>
      <c r="F258" s="222" t="s">
        <v>1278</v>
      </c>
      <c r="G258" s="223" t="s">
        <v>279</v>
      </c>
      <c r="H258" s="224">
        <v>30</v>
      </c>
      <c r="I258" s="225"/>
      <c r="J258" s="226">
        <f>ROUND(I258*H258,2)</f>
        <v>0</v>
      </c>
      <c r="K258" s="222" t="s">
        <v>19</v>
      </c>
      <c r="L258" s="46"/>
      <c r="M258" s="227" t="s">
        <v>19</v>
      </c>
      <c r="N258" s="228" t="s">
        <v>44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171</v>
      </c>
      <c r="AT258" s="231" t="s">
        <v>166</v>
      </c>
      <c r="AU258" s="231" t="s">
        <v>106</v>
      </c>
      <c r="AY258" s="19" t="s">
        <v>163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9" t="s">
        <v>106</v>
      </c>
      <c r="BK258" s="232">
        <f>ROUND(I258*H258,2)</f>
        <v>0</v>
      </c>
      <c r="BL258" s="19" t="s">
        <v>171</v>
      </c>
      <c r="BM258" s="231" t="s">
        <v>1279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1280</v>
      </c>
      <c r="G259" s="234"/>
      <c r="H259" s="238">
        <v>30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4" customFormat="1">
      <c r="A260" s="14"/>
      <c r="B260" s="245"/>
      <c r="C260" s="246"/>
      <c r="D260" s="235" t="s">
        <v>173</v>
      </c>
      <c r="E260" s="247" t="s">
        <v>19</v>
      </c>
      <c r="F260" s="248" t="s">
        <v>175</v>
      </c>
      <c r="G260" s="246"/>
      <c r="H260" s="249">
        <v>30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173</v>
      </c>
      <c r="AU260" s="255" t="s">
        <v>106</v>
      </c>
      <c r="AV260" s="14" t="s">
        <v>171</v>
      </c>
      <c r="AW260" s="14" t="s">
        <v>33</v>
      </c>
      <c r="AX260" s="14" t="s">
        <v>80</v>
      </c>
      <c r="AY260" s="255" t="s">
        <v>163</v>
      </c>
    </row>
    <row r="261" s="2" customFormat="1" ht="16.5" customHeight="1">
      <c r="A261" s="40"/>
      <c r="B261" s="41"/>
      <c r="C261" s="220" t="s">
        <v>417</v>
      </c>
      <c r="D261" s="220" t="s">
        <v>166</v>
      </c>
      <c r="E261" s="221" t="s">
        <v>1281</v>
      </c>
      <c r="F261" s="222" t="s">
        <v>1282</v>
      </c>
      <c r="G261" s="223" t="s">
        <v>355</v>
      </c>
      <c r="H261" s="224">
        <v>298</v>
      </c>
      <c r="I261" s="225"/>
      <c r="J261" s="226">
        <f>ROUND(I261*H261,2)</f>
        <v>0</v>
      </c>
      <c r="K261" s="222" t="s">
        <v>170</v>
      </c>
      <c r="L261" s="46"/>
      <c r="M261" s="227" t="s">
        <v>19</v>
      </c>
      <c r="N261" s="228" t="s">
        <v>44</v>
      </c>
      <c r="O261" s="86"/>
      <c r="P261" s="229">
        <f>O261*H261</f>
        <v>0</v>
      </c>
      <c r="Q261" s="229">
        <v>0.0068799999999999998</v>
      </c>
      <c r="R261" s="229">
        <f>Q261*H261</f>
        <v>2.0502400000000001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171</v>
      </c>
      <c r="AT261" s="231" t="s">
        <v>166</v>
      </c>
      <c r="AU261" s="231" t="s">
        <v>106</v>
      </c>
      <c r="AY261" s="19" t="s">
        <v>163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9" t="s">
        <v>106</v>
      </c>
      <c r="BK261" s="232">
        <f>ROUND(I261*H261,2)</f>
        <v>0</v>
      </c>
      <c r="BL261" s="19" t="s">
        <v>171</v>
      </c>
      <c r="BM261" s="231" t="s">
        <v>1283</v>
      </c>
    </row>
    <row r="262" s="2" customFormat="1" ht="16.5" customHeight="1">
      <c r="A262" s="40"/>
      <c r="B262" s="41"/>
      <c r="C262" s="283" t="s">
        <v>422</v>
      </c>
      <c r="D262" s="283" t="s">
        <v>1127</v>
      </c>
      <c r="E262" s="284" t="s">
        <v>1284</v>
      </c>
      <c r="F262" s="285" t="s">
        <v>1285</v>
      </c>
      <c r="G262" s="286" t="s">
        <v>355</v>
      </c>
      <c r="H262" s="287">
        <v>55</v>
      </c>
      <c r="I262" s="288"/>
      <c r="J262" s="289">
        <f>ROUND(I262*H262,2)</f>
        <v>0</v>
      </c>
      <c r="K262" s="285" t="s">
        <v>170</v>
      </c>
      <c r="L262" s="290"/>
      <c r="M262" s="291" t="s">
        <v>19</v>
      </c>
      <c r="N262" s="292" t="s">
        <v>44</v>
      </c>
      <c r="O262" s="86"/>
      <c r="P262" s="229">
        <f>O262*H262</f>
        <v>0</v>
      </c>
      <c r="Q262" s="229">
        <v>0.035999999999999997</v>
      </c>
      <c r="R262" s="229">
        <f>Q262*H262</f>
        <v>1.9799999999999998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206</v>
      </c>
      <c r="AT262" s="231" t="s">
        <v>1127</v>
      </c>
      <c r="AU262" s="231" t="s">
        <v>106</v>
      </c>
      <c r="AY262" s="19" t="s">
        <v>163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106</v>
      </c>
      <c r="BK262" s="232">
        <f>ROUND(I262*H262,2)</f>
        <v>0</v>
      </c>
      <c r="BL262" s="19" t="s">
        <v>171</v>
      </c>
      <c r="BM262" s="231" t="s">
        <v>1286</v>
      </c>
    </row>
    <row r="263" s="13" customFormat="1">
      <c r="A263" s="13"/>
      <c r="B263" s="233"/>
      <c r="C263" s="234"/>
      <c r="D263" s="235" t="s">
        <v>173</v>
      </c>
      <c r="E263" s="236" t="s">
        <v>19</v>
      </c>
      <c r="F263" s="237" t="s">
        <v>1287</v>
      </c>
      <c r="G263" s="234"/>
      <c r="H263" s="238">
        <v>7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173</v>
      </c>
      <c r="AU263" s="244" t="s">
        <v>106</v>
      </c>
      <c r="AV263" s="13" t="s">
        <v>106</v>
      </c>
      <c r="AW263" s="13" t="s">
        <v>33</v>
      </c>
      <c r="AX263" s="13" t="s">
        <v>72</v>
      </c>
      <c r="AY263" s="244" t="s">
        <v>163</v>
      </c>
    </row>
    <row r="264" s="13" customFormat="1">
      <c r="A264" s="13"/>
      <c r="B264" s="233"/>
      <c r="C264" s="234"/>
      <c r="D264" s="235" t="s">
        <v>173</v>
      </c>
      <c r="E264" s="236" t="s">
        <v>19</v>
      </c>
      <c r="F264" s="237" t="s">
        <v>1288</v>
      </c>
      <c r="G264" s="234"/>
      <c r="H264" s="238">
        <v>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173</v>
      </c>
      <c r="AU264" s="244" t="s">
        <v>106</v>
      </c>
      <c r="AV264" s="13" t="s">
        <v>106</v>
      </c>
      <c r="AW264" s="13" t="s">
        <v>33</v>
      </c>
      <c r="AX264" s="13" t="s">
        <v>72</v>
      </c>
      <c r="AY264" s="244" t="s">
        <v>163</v>
      </c>
    </row>
    <row r="265" s="13" customFormat="1">
      <c r="A265" s="13"/>
      <c r="B265" s="233"/>
      <c r="C265" s="234"/>
      <c r="D265" s="235" t="s">
        <v>173</v>
      </c>
      <c r="E265" s="236" t="s">
        <v>19</v>
      </c>
      <c r="F265" s="237" t="s">
        <v>1289</v>
      </c>
      <c r="G265" s="234"/>
      <c r="H265" s="238">
        <v>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173</v>
      </c>
      <c r="AU265" s="244" t="s">
        <v>106</v>
      </c>
      <c r="AV265" s="13" t="s">
        <v>106</v>
      </c>
      <c r="AW265" s="13" t="s">
        <v>33</v>
      </c>
      <c r="AX265" s="13" t="s">
        <v>72</v>
      </c>
      <c r="AY265" s="244" t="s">
        <v>163</v>
      </c>
    </row>
    <row r="266" s="13" customFormat="1">
      <c r="A266" s="13"/>
      <c r="B266" s="233"/>
      <c r="C266" s="234"/>
      <c r="D266" s="235" t="s">
        <v>173</v>
      </c>
      <c r="E266" s="236" t="s">
        <v>19</v>
      </c>
      <c r="F266" s="237" t="s">
        <v>1290</v>
      </c>
      <c r="G266" s="234"/>
      <c r="H266" s="238">
        <v>30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173</v>
      </c>
      <c r="AU266" s="244" t="s">
        <v>106</v>
      </c>
      <c r="AV266" s="13" t="s">
        <v>106</v>
      </c>
      <c r="AW266" s="13" t="s">
        <v>33</v>
      </c>
      <c r="AX266" s="13" t="s">
        <v>72</v>
      </c>
      <c r="AY266" s="244" t="s">
        <v>163</v>
      </c>
    </row>
    <row r="267" s="14" customFormat="1">
      <c r="A267" s="14"/>
      <c r="B267" s="245"/>
      <c r="C267" s="246"/>
      <c r="D267" s="235" t="s">
        <v>173</v>
      </c>
      <c r="E267" s="247" t="s">
        <v>19</v>
      </c>
      <c r="F267" s="248" t="s">
        <v>175</v>
      </c>
      <c r="G267" s="246"/>
      <c r="H267" s="249">
        <v>55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173</v>
      </c>
      <c r="AU267" s="255" t="s">
        <v>106</v>
      </c>
      <c r="AV267" s="14" t="s">
        <v>171</v>
      </c>
      <c r="AW267" s="14" t="s">
        <v>33</v>
      </c>
      <c r="AX267" s="14" t="s">
        <v>80</v>
      </c>
      <c r="AY267" s="255" t="s">
        <v>163</v>
      </c>
    </row>
    <row r="268" s="2" customFormat="1" ht="16.5" customHeight="1">
      <c r="A268" s="40"/>
      <c r="B268" s="41"/>
      <c r="C268" s="283" t="s">
        <v>426</v>
      </c>
      <c r="D268" s="283" t="s">
        <v>1127</v>
      </c>
      <c r="E268" s="284" t="s">
        <v>1291</v>
      </c>
      <c r="F268" s="285" t="s">
        <v>1292</v>
      </c>
      <c r="G268" s="286" t="s">
        <v>355</v>
      </c>
      <c r="H268" s="287">
        <v>14</v>
      </c>
      <c r="I268" s="288"/>
      <c r="J268" s="289">
        <f>ROUND(I268*H268,2)</f>
        <v>0</v>
      </c>
      <c r="K268" s="285" t="s">
        <v>170</v>
      </c>
      <c r="L268" s="290"/>
      <c r="M268" s="291" t="s">
        <v>19</v>
      </c>
      <c r="N268" s="292" t="s">
        <v>44</v>
      </c>
      <c r="O268" s="86"/>
      <c r="P268" s="229">
        <f>O268*H268</f>
        <v>0</v>
      </c>
      <c r="Q268" s="229">
        <v>0.044999999999999998</v>
      </c>
      <c r="R268" s="229">
        <f>Q268*H268</f>
        <v>0.63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206</v>
      </c>
      <c r="AT268" s="231" t="s">
        <v>1127</v>
      </c>
      <c r="AU268" s="231" t="s">
        <v>106</v>
      </c>
      <c r="AY268" s="19" t="s">
        <v>163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106</v>
      </c>
      <c r="BK268" s="232">
        <f>ROUND(I268*H268,2)</f>
        <v>0</v>
      </c>
      <c r="BL268" s="19" t="s">
        <v>171</v>
      </c>
      <c r="BM268" s="231" t="s">
        <v>1293</v>
      </c>
    </row>
    <row r="269" s="13" customFormat="1">
      <c r="A269" s="13"/>
      <c r="B269" s="233"/>
      <c r="C269" s="234"/>
      <c r="D269" s="235" t="s">
        <v>173</v>
      </c>
      <c r="E269" s="236" t="s">
        <v>19</v>
      </c>
      <c r="F269" s="237" t="s">
        <v>1294</v>
      </c>
      <c r="G269" s="234"/>
      <c r="H269" s="238">
        <v>14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173</v>
      </c>
      <c r="AU269" s="244" t="s">
        <v>106</v>
      </c>
      <c r="AV269" s="13" t="s">
        <v>106</v>
      </c>
      <c r="AW269" s="13" t="s">
        <v>33</v>
      </c>
      <c r="AX269" s="13" t="s">
        <v>72</v>
      </c>
      <c r="AY269" s="244" t="s">
        <v>163</v>
      </c>
    </row>
    <row r="270" s="14" customFormat="1">
      <c r="A270" s="14"/>
      <c r="B270" s="245"/>
      <c r="C270" s="246"/>
      <c r="D270" s="235" t="s">
        <v>173</v>
      </c>
      <c r="E270" s="247" t="s">
        <v>19</v>
      </c>
      <c r="F270" s="248" t="s">
        <v>175</v>
      </c>
      <c r="G270" s="246"/>
      <c r="H270" s="249">
        <v>14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173</v>
      </c>
      <c r="AU270" s="255" t="s">
        <v>106</v>
      </c>
      <c r="AV270" s="14" t="s">
        <v>171</v>
      </c>
      <c r="AW270" s="14" t="s">
        <v>33</v>
      </c>
      <c r="AX270" s="14" t="s">
        <v>80</v>
      </c>
      <c r="AY270" s="255" t="s">
        <v>163</v>
      </c>
    </row>
    <row r="271" s="2" customFormat="1" ht="16.5" customHeight="1">
      <c r="A271" s="40"/>
      <c r="B271" s="41"/>
      <c r="C271" s="283" t="s">
        <v>430</v>
      </c>
      <c r="D271" s="283" t="s">
        <v>1127</v>
      </c>
      <c r="E271" s="284" t="s">
        <v>1295</v>
      </c>
      <c r="F271" s="285" t="s">
        <v>1296</v>
      </c>
      <c r="G271" s="286" t="s">
        <v>355</v>
      </c>
      <c r="H271" s="287">
        <v>210</v>
      </c>
      <c r="I271" s="288"/>
      <c r="J271" s="289">
        <f>ROUND(I271*H271,2)</f>
        <v>0</v>
      </c>
      <c r="K271" s="285" t="s">
        <v>170</v>
      </c>
      <c r="L271" s="290"/>
      <c r="M271" s="291" t="s">
        <v>19</v>
      </c>
      <c r="N271" s="292" t="s">
        <v>44</v>
      </c>
      <c r="O271" s="86"/>
      <c r="P271" s="229">
        <f>O271*H271</f>
        <v>0</v>
      </c>
      <c r="Q271" s="229">
        <v>0.053999999999999999</v>
      </c>
      <c r="R271" s="229">
        <f>Q271*H271</f>
        <v>11.34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206</v>
      </c>
      <c r="AT271" s="231" t="s">
        <v>1127</v>
      </c>
      <c r="AU271" s="231" t="s">
        <v>106</v>
      </c>
      <c r="AY271" s="19" t="s">
        <v>163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106</v>
      </c>
      <c r="BK271" s="232">
        <f>ROUND(I271*H271,2)</f>
        <v>0</v>
      </c>
      <c r="BL271" s="19" t="s">
        <v>171</v>
      </c>
      <c r="BM271" s="231" t="s">
        <v>1297</v>
      </c>
    </row>
    <row r="272" s="13" customFormat="1">
      <c r="A272" s="13"/>
      <c r="B272" s="233"/>
      <c r="C272" s="234"/>
      <c r="D272" s="235" t="s">
        <v>173</v>
      </c>
      <c r="E272" s="236" t="s">
        <v>19</v>
      </c>
      <c r="F272" s="237" t="s">
        <v>1298</v>
      </c>
      <c r="G272" s="234"/>
      <c r="H272" s="238">
        <v>99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173</v>
      </c>
      <c r="AU272" s="244" t="s">
        <v>106</v>
      </c>
      <c r="AV272" s="13" t="s">
        <v>106</v>
      </c>
      <c r="AW272" s="13" t="s">
        <v>33</v>
      </c>
      <c r="AX272" s="13" t="s">
        <v>72</v>
      </c>
      <c r="AY272" s="244" t="s">
        <v>163</v>
      </c>
    </row>
    <row r="273" s="13" customFormat="1">
      <c r="A273" s="13"/>
      <c r="B273" s="233"/>
      <c r="C273" s="234"/>
      <c r="D273" s="235" t="s">
        <v>173</v>
      </c>
      <c r="E273" s="236" t="s">
        <v>19</v>
      </c>
      <c r="F273" s="237" t="s">
        <v>1299</v>
      </c>
      <c r="G273" s="234"/>
      <c r="H273" s="238">
        <v>24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173</v>
      </c>
      <c r="AU273" s="244" t="s">
        <v>106</v>
      </c>
      <c r="AV273" s="13" t="s">
        <v>106</v>
      </c>
      <c r="AW273" s="13" t="s">
        <v>33</v>
      </c>
      <c r="AX273" s="13" t="s">
        <v>72</v>
      </c>
      <c r="AY273" s="244" t="s">
        <v>163</v>
      </c>
    </row>
    <row r="274" s="13" customFormat="1">
      <c r="A274" s="13"/>
      <c r="B274" s="233"/>
      <c r="C274" s="234"/>
      <c r="D274" s="235" t="s">
        <v>173</v>
      </c>
      <c r="E274" s="236" t="s">
        <v>19</v>
      </c>
      <c r="F274" s="237" t="s">
        <v>1300</v>
      </c>
      <c r="G274" s="234"/>
      <c r="H274" s="238">
        <v>30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173</v>
      </c>
      <c r="AU274" s="244" t="s">
        <v>106</v>
      </c>
      <c r="AV274" s="13" t="s">
        <v>106</v>
      </c>
      <c r="AW274" s="13" t="s">
        <v>33</v>
      </c>
      <c r="AX274" s="13" t="s">
        <v>72</v>
      </c>
      <c r="AY274" s="244" t="s">
        <v>163</v>
      </c>
    </row>
    <row r="275" s="13" customFormat="1">
      <c r="A275" s="13"/>
      <c r="B275" s="233"/>
      <c r="C275" s="234"/>
      <c r="D275" s="235" t="s">
        <v>173</v>
      </c>
      <c r="E275" s="236" t="s">
        <v>19</v>
      </c>
      <c r="F275" s="237" t="s">
        <v>1301</v>
      </c>
      <c r="G275" s="234"/>
      <c r="H275" s="238">
        <v>57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173</v>
      </c>
      <c r="AU275" s="244" t="s">
        <v>106</v>
      </c>
      <c r="AV275" s="13" t="s">
        <v>106</v>
      </c>
      <c r="AW275" s="13" t="s">
        <v>33</v>
      </c>
      <c r="AX275" s="13" t="s">
        <v>72</v>
      </c>
      <c r="AY275" s="244" t="s">
        <v>163</v>
      </c>
    </row>
    <row r="276" s="14" customFormat="1">
      <c r="A276" s="14"/>
      <c r="B276" s="245"/>
      <c r="C276" s="246"/>
      <c r="D276" s="235" t="s">
        <v>173</v>
      </c>
      <c r="E276" s="247" t="s">
        <v>19</v>
      </c>
      <c r="F276" s="248" t="s">
        <v>175</v>
      </c>
      <c r="G276" s="246"/>
      <c r="H276" s="249">
        <v>210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173</v>
      </c>
      <c r="AU276" s="255" t="s">
        <v>106</v>
      </c>
      <c r="AV276" s="14" t="s">
        <v>171</v>
      </c>
      <c r="AW276" s="14" t="s">
        <v>33</v>
      </c>
      <c r="AX276" s="14" t="s">
        <v>80</v>
      </c>
      <c r="AY276" s="255" t="s">
        <v>163</v>
      </c>
    </row>
    <row r="277" s="2" customFormat="1" ht="16.5" customHeight="1">
      <c r="A277" s="40"/>
      <c r="B277" s="41"/>
      <c r="C277" s="283" t="s">
        <v>442</v>
      </c>
      <c r="D277" s="283" t="s">
        <v>1127</v>
      </c>
      <c r="E277" s="284" t="s">
        <v>1302</v>
      </c>
      <c r="F277" s="285" t="s">
        <v>1303</v>
      </c>
      <c r="G277" s="286" t="s">
        <v>355</v>
      </c>
      <c r="H277" s="287">
        <v>6</v>
      </c>
      <c r="I277" s="288"/>
      <c r="J277" s="289">
        <f>ROUND(I277*H277,2)</f>
        <v>0</v>
      </c>
      <c r="K277" s="285" t="s">
        <v>170</v>
      </c>
      <c r="L277" s="290"/>
      <c r="M277" s="291" t="s">
        <v>19</v>
      </c>
      <c r="N277" s="292" t="s">
        <v>44</v>
      </c>
      <c r="O277" s="86"/>
      <c r="P277" s="229">
        <f>O277*H277</f>
        <v>0</v>
      </c>
      <c r="Q277" s="229">
        <v>0.0212</v>
      </c>
      <c r="R277" s="229">
        <f>Q277*H277</f>
        <v>0.12720000000000001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206</v>
      </c>
      <c r="AT277" s="231" t="s">
        <v>1127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1304</v>
      </c>
    </row>
    <row r="278" s="13" customFormat="1">
      <c r="A278" s="13"/>
      <c r="B278" s="233"/>
      <c r="C278" s="234"/>
      <c r="D278" s="235" t="s">
        <v>173</v>
      </c>
      <c r="E278" s="236" t="s">
        <v>19</v>
      </c>
      <c r="F278" s="237" t="s">
        <v>1305</v>
      </c>
      <c r="G278" s="234"/>
      <c r="H278" s="238">
        <v>4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173</v>
      </c>
      <c r="AU278" s="244" t="s">
        <v>106</v>
      </c>
      <c r="AV278" s="13" t="s">
        <v>106</v>
      </c>
      <c r="AW278" s="13" t="s">
        <v>33</v>
      </c>
      <c r="AX278" s="13" t="s">
        <v>72</v>
      </c>
      <c r="AY278" s="244" t="s">
        <v>163</v>
      </c>
    </row>
    <row r="279" s="13" customFormat="1">
      <c r="A279" s="13"/>
      <c r="B279" s="233"/>
      <c r="C279" s="234"/>
      <c r="D279" s="235" t="s">
        <v>173</v>
      </c>
      <c r="E279" s="236" t="s">
        <v>19</v>
      </c>
      <c r="F279" s="237" t="s">
        <v>1306</v>
      </c>
      <c r="G279" s="234"/>
      <c r="H279" s="238">
        <v>2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173</v>
      </c>
      <c r="AU279" s="244" t="s">
        <v>106</v>
      </c>
      <c r="AV279" s="13" t="s">
        <v>106</v>
      </c>
      <c r="AW279" s="13" t="s">
        <v>33</v>
      </c>
      <c r="AX279" s="13" t="s">
        <v>72</v>
      </c>
      <c r="AY279" s="244" t="s">
        <v>163</v>
      </c>
    </row>
    <row r="280" s="14" customFormat="1">
      <c r="A280" s="14"/>
      <c r="B280" s="245"/>
      <c r="C280" s="246"/>
      <c r="D280" s="235" t="s">
        <v>173</v>
      </c>
      <c r="E280" s="247" t="s">
        <v>19</v>
      </c>
      <c r="F280" s="248" t="s">
        <v>175</v>
      </c>
      <c r="G280" s="246"/>
      <c r="H280" s="249">
        <v>6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173</v>
      </c>
      <c r="AU280" s="255" t="s">
        <v>106</v>
      </c>
      <c r="AV280" s="14" t="s">
        <v>171</v>
      </c>
      <c r="AW280" s="14" t="s">
        <v>33</v>
      </c>
      <c r="AX280" s="14" t="s">
        <v>80</v>
      </c>
      <c r="AY280" s="255" t="s">
        <v>163</v>
      </c>
    </row>
    <row r="281" s="2" customFormat="1" ht="16.5" customHeight="1">
      <c r="A281" s="40"/>
      <c r="B281" s="41"/>
      <c r="C281" s="283" t="s">
        <v>446</v>
      </c>
      <c r="D281" s="283" t="s">
        <v>1127</v>
      </c>
      <c r="E281" s="284" t="s">
        <v>1307</v>
      </c>
      <c r="F281" s="285" t="s">
        <v>1308</v>
      </c>
      <c r="G281" s="286" t="s">
        <v>355</v>
      </c>
      <c r="H281" s="287">
        <v>9</v>
      </c>
      <c r="I281" s="288"/>
      <c r="J281" s="289">
        <f>ROUND(I281*H281,2)</f>
        <v>0</v>
      </c>
      <c r="K281" s="285" t="s">
        <v>170</v>
      </c>
      <c r="L281" s="290"/>
      <c r="M281" s="291" t="s">
        <v>19</v>
      </c>
      <c r="N281" s="292" t="s">
        <v>44</v>
      </c>
      <c r="O281" s="86"/>
      <c r="P281" s="229">
        <f>O281*H281</f>
        <v>0</v>
      </c>
      <c r="Q281" s="229">
        <v>0.025000000000000001</v>
      </c>
      <c r="R281" s="229">
        <f>Q281*H281</f>
        <v>0.22500000000000001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206</v>
      </c>
      <c r="AT281" s="231" t="s">
        <v>1127</v>
      </c>
      <c r="AU281" s="231" t="s">
        <v>106</v>
      </c>
      <c r="AY281" s="19" t="s">
        <v>163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106</v>
      </c>
      <c r="BK281" s="232">
        <f>ROUND(I281*H281,2)</f>
        <v>0</v>
      </c>
      <c r="BL281" s="19" t="s">
        <v>171</v>
      </c>
      <c r="BM281" s="231" t="s">
        <v>1309</v>
      </c>
    </row>
    <row r="282" s="13" customFormat="1">
      <c r="A282" s="13"/>
      <c r="B282" s="233"/>
      <c r="C282" s="234"/>
      <c r="D282" s="235" t="s">
        <v>173</v>
      </c>
      <c r="E282" s="236" t="s">
        <v>19</v>
      </c>
      <c r="F282" s="237" t="s">
        <v>1310</v>
      </c>
      <c r="G282" s="234"/>
      <c r="H282" s="238">
        <v>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173</v>
      </c>
      <c r="AU282" s="244" t="s">
        <v>106</v>
      </c>
      <c r="AV282" s="13" t="s">
        <v>106</v>
      </c>
      <c r="AW282" s="13" t="s">
        <v>33</v>
      </c>
      <c r="AX282" s="13" t="s">
        <v>72</v>
      </c>
      <c r="AY282" s="244" t="s">
        <v>163</v>
      </c>
    </row>
    <row r="283" s="13" customFormat="1">
      <c r="A283" s="13"/>
      <c r="B283" s="233"/>
      <c r="C283" s="234"/>
      <c r="D283" s="235" t="s">
        <v>173</v>
      </c>
      <c r="E283" s="236" t="s">
        <v>19</v>
      </c>
      <c r="F283" s="237" t="s">
        <v>1311</v>
      </c>
      <c r="G283" s="234"/>
      <c r="H283" s="238">
        <v>3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173</v>
      </c>
      <c r="AU283" s="244" t="s">
        <v>106</v>
      </c>
      <c r="AV283" s="13" t="s">
        <v>106</v>
      </c>
      <c r="AW283" s="13" t="s">
        <v>33</v>
      </c>
      <c r="AX283" s="13" t="s">
        <v>72</v>
      </c>
      <c r="AY283" s="244" t="s">
        <v>163</v>
      </c>
    </row>
    <row r="284" s="13" customFormat="1">
      <c r="A284" s="13"/>
      <c r="B284" s="233"/>
      <c r="C284" s="234"/>
      <c r="D284" s="235" t="s">
        <v>173</v>
      </c>
      <c r="E284" s="236" t="s">
        <v>19</v>
      </c>
      <c r="F284" s="237" t="s">
        <v>1312</v>
      </c>
      <c r="G284" s="234"/>
      <c r="H284" s="238">
        <v>2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173</v>
      </c>
      <c r="AU284" s="244" t="s">
        <v>106</v>
      </c>
      <c r="AV284" s="13" t="s">
        <v>106</v>
      </c>
      <c r="AW284" s="13" t="s">
        <v>33</v>
      </c>
      <c r="AX284" s="13" t="s">
        <v>72</v>
      </c>
      <c r="AY284" s="244" t="s">
        <v>163</v>
      </c>
    </row>
    <row r="285" s="13" customFormat="1">
      <c r="A285" s="13"/>
      <c r="B285" s="233"/>
      <c r="C285" s="234"/>
      <c r="D285" s="235" t="s">
        <v>173</v>
      </c>
      <c r="E285" s="236" t="s">
        <v>19</v>
      </c>
      <c r="F285" s="237" t="s">
        <v>1313</v>
      </c>
      <c r="G285" s="234"/>
      <c r="H285" s="238">
        <v>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173</v>
      </c>
      <c r="AU285" s="244" t="s">
        <v>106</v>
      </c>
      <c r="AV285" s="13" t="s">
        <v>106</v>
      </c>
      <c r="AW285" s="13" t="s">
        <v>33</v>
      </c>
      <c r="AX285" s="13" t="s">
        <v>72</v>
      </c>
      <c r="AY285" s="244" t="s">
        <v>163</v>
      </c>
    </row>
    <row r="286" s="14" customFormat="1">
      <c r="A286" s="14"/>
      <c r="B286" s="245"/>
      <c r="C286" s="246"/>
      <c r="D286" s="235" t="s">
        <v>173</v>
      </c>
      <c r="E286" s="247" t="s">
        <v>19</v>
      </c>
      <c r="F286" s="248" t="s">
        <v>175</v>
      </c>
      <c r="G286" s="246"/>
      <c r="H286" s="249">
        <v>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173</v>
      </c>
      <c r="AU286" s="255" t="s">
        <v>106</v>
      </c>
      <c r="AV286" s="14" t="s">
        <v>171</v>
      </c>
      <c r="AW286" s="14" t="s">
        <v>33</v>
      </c>
      <c r="AX286" s="14" t="s">
        <v>80</v>
      </c>
      <c r="AY286" s="255" t="s">
        <v>163</v>
      </c>
    </row>
    <row r="287" s="2" customFormat="1" ht="16.5" customHeight="1">
      <c r="A287" s="40"/>
      <c r="B287" s="41"/>
      <c r="C287" s="283" t="s">
        <v>450</v>
      </c>
      <c r="D287" s="283" t="s">
        <v>1127</v>
      </c>
      <c r="E287" s="284" t="s">
        <v>1314</v>
      </c>
      <c r="F287" s="285" t="s">
        <v>1315</v>
      </c>
      <c r="G287" s="286" t="s">
        <v>355</v>
      </c>
      <c r="H287" s="287">
        <v>4</v>
      </c>
      <c r="I287" s="288"/>
      <c r="J287" s="289">
        <f>ROUND(I287*H287,2)</f>
        <v>0</v>
      </c>
      <c r="K287" s="285" t="s">
        <v>170</v>
      </c>
      <c r="L287" s="290"/>
      <c r="M287" s="291" t="s">
        <v>19</v>
      </c>
      <c r="N287" s="292" t="s">
        <v>44</v>
      </c>
      <c r="O287" s="86"/>
      <c r="P287" s="229">
        <f>O287*H287</f>
        <v>0</v>
      </c>
      <c r="Q287" s="229">
        <v>0.029999999999999999</v>
      </c>
      <c r="R287" s="229">
        <f>Q287*H287</f>
        <v>0.12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206</v>
      </c>
      <c r="AT287" s="231" t="s">
        <v>1127</v>
      </c>
      <c r="AU287" s="231" t="s">
        <v>106</v>
      </c>
      <c r="AY287" s="19" t="s">
        <v>163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106</v>
      </c>
      <c r="BK287" s="232">
        <f>ROUND(I287*H287,2)</f>
        <v>0</v>
      </c>
      <c r="BL287" s="19" t="s">
        <v>171</v>
      </c>
      <c r="BM287" s="231" t="s">
        <v>1316</v>
      </c>
    </row>
    <row r="288" s="13" customFormat="1">
      <c r="A288" s="13"/>
      <c r="B288" s="233"/>
      <c r="C288" s="234"/>
      <c r="D288" s="235" t="s">
        <v>173</v>
      </c>
      <c r="E288" s="236" t="s">
        <v>19</v>
      </c>
      <c r="F288" s="237" t="s">
        <v>1317</v>
      </c>
      <c r="G288" s="234"/>
      <c r="H288" s="238">
        <v>2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173</v>
      </c>
      <c r="AU288" s="244" t="s">
        <v>106</v>
      </c>
      <c r="AV288" s="13" t="s">
        <v>106</v>
      </c>
      <c r="AW288" s="13" t="s">
        <v>33</v>
      </c>
      <c r="AX288" s="13" t="s">
        <v>72</v>
      </c>
      <c r="AY288" s="244" t="s">
        <v>163</v>
      </c>
    </row>
    <row r="289" s="13" customFormat="1">
      <c r="A289" s="13"/>
      <c r="B289" s="233"/>
      <c r="C289" s="234"/>
      <c r="D289" s="235" t="s">
        <v>173</v>
      </c>
      <c r="E289" s="236" t="s">
        <v>19</v>
      </c>
      <c r="F289" s="237" t="s">
        <v>1312</v>
      </c>
      <c r="G289" s="234"/>
      <c r="H289" s="238">
        <v>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173</v>
      </c>
      <c r="AU289" s="244" t="s">
        <v>106</v>
      </c>
      <c r="AV289" s="13" t="s">
        <v>106</v>
      </c>
      <c r="AW289" s="13" t="s">
        <v>33</v>
      </c>
      <c r="AX289" s="13" t="s">
        <v>72</v>
      </c>
      <c r="AY289" s="244" t="s">
        <v>163</v>
      </c>
    </row>
    <row r="290" s="14" customFormat="1">
      <c r="A290" s="14"/>
      <c r="B290" s="245"/>
      <c r="C290" s="246"/>
      <c r="D290" s="235" t="s">
        <v>173</v>
      </c>
      <c r="E290" s="247" t="s">
        <v>19</v>
      </c>
      <c r="F290" s="248" t="s">
        <v>175</v>
      </c>
      <c r="G290" s="246"/>
      <c r="H290" s="249">
        <v>4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173</v>
      </c>
      <c r="AU290" s="255" t="s">
        <v>106</v>
      </c>
      <c r="AV290" s="14" t="s">
        <v>171</v>
      </c>
      <c r="AW290" s="14" t="s">
        <v>33</v>
      </c>
      <c r="AX290" s="14" t="s">
        <v>80</v>
      </c>
      <c r="AY290" s="255" t="s">
        <v>163</v>
      </c>
    </row>
    <row r="291" s="2" customFormat="1" ht="21.75" customHeight="1">
      <c r="A291" s="40"/>
      <c r="B291" s="41"/>
      <c r="C291" s="220" t="s">
        <v>454</v>
      </c>
      <c r="D291" s="220" t="s">
        <v>166</v>
      </c>
      <c r="E291" s="221" t="s">
        <v>1318</v>
      </c>
      <c r="F291" s="222" t="s">
        <v>1319</v>
      </c>
      <c r="G291" s="223" t="s">
        <v>355</v>
      </c>
      <c r="H291" s="224">
        <v>270</v>
      </c>
      <c r="I291" s="225"/>
      <c r="J291" s="226">
        <f>ROUND(I291*H291,2)</f>
        <v>0</v>
      </c>
      <c r="K291" s="222" t="s">
        <v>170</v>
      </c>
      <c r="L291" s="46"/>
      <c r="M291" s="227" t="s">
        <v>19</v>
      </c>
      <c r="N291" s="228" t="s">
        <v>44</v>
      </c>
      <c r="O291" s="86"/>
      <c r="P291" s="229">
        <f>O291*H291</f>
        <v>0</v>
      </c>
      <c r="Q291" s="229">
        <v>0.0091800000000000007</v>
      </c>
      <c r="R291" s="229">
        <f>Q291*H291</f>
        <v>2.4786000000000001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171</v>
      </c>
      <c r="AT291" s="231" t="s">
        <v>166</v>
      </c>
      <c r="AU291" s="231" t="s">
        <v>106</v>
      </c>
      <c r="AY291" s="19" t="s">
        <v>163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106</v>
      </c>
      <c r="BK291" s="232">
        <f>ROUND(I291*H291,2)</f>
        <v>0</v>
      </c>
      <c r="BL291" s="19" t="s">
        <v>171</v>
      </c>
      <c r="BM291" s="231" t="s">
        <v>1320</v>
      </c>
    </row>
    <row r="292" s="2" customFormat="1" ht="16.5" customHeight="1">
      <c r="A292" s="40"/>
      <c r="B292" s="41"/>
      <c r="C292" s="283" t="s">
        <v>458</v>
      </c>
      <c r="D292" s="283" t="s">
        <v>1127</v>
      </c>
      <c r="E292" s="284" t="s">
        <v>1321</v>
      </c>
      <c r="F292" s="285" t="s">
        <v>1322</v>
      </c>
      <c r="G292" s="286" t="s">
        <v>355</v>
      </c>
      <c r="H292" s="287">
        <v>247</v>
      </c>
      <c r="I292" s="288"/>
      <c r="J292" s="289">
        <f>ROUND(I292*H292,2)</f>
        <v>0</v>
      </c>
      <c r="K292" s="285" t="s">
        <v>170</v>
      </c>
      <c r="L292" s="290"/>
      <c r="M292" s="291" t="s">
        <v>19</v>
      </c>
      <c r="N292" s="292" t="s">
        <v>44</v>
      </c>
      <c r="O292" s="86"/>
      <c r="P292" s="229">
        <f>O292*H292</f>
        <v>0</v>
      </c>
      <c r="Q292" s="229">
        <v>0.063</v>
      </c>
      <c r="R292" s="229">
        <f>Q292*H292</f>
        <v>15.561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206</v>
      </c>
      <c r="AT292" s="231" t="s">
        <v>1127</v>
      </c>
      <c r="AU292" s="231" t="s">
        <v>106</v>
      </c>
      <c r="AY292" s="19" t="s">
        <v>163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106</v>
      </c>
      <c r="BK292" s="232">
        <f>ROUND(I292*H292,2)</f>
        <v>0</v>
      </c>
      <c r="BL292" s="19" t="s">
        <v>171</v>
      </c>
      <c r="BM292" s="231" t="s">
        <v>1323</v>
      </c>
    </row>
    <row r="293" s="13" customFormat="1">
      <c r="A293" s="13"/>
      <c r="B293" s="233"/>
      <c r="C293" s="234"/>
      <c r="D293" s="235" t="s">
        <v>173</v>
      </c>
      <c r="E293" s="236" t="s">
        <v>19</v>
      </c>
      <c r="F293" s="237" t="s">
        <v>1324</v>
      </c>
      <c r="G293" s="234"/>
      <c r="H293" s="238">
        <v>57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173</v>
      </c>
      <c r="AU293" s="244" t="s">
        <v>106</v>
      </c>
      <c r="AV293" s="13" t="s">
        <v>106</v>
      </c>
      <c r="AW293" s="13" t="s">
        <v>33</v>
      </c>
      <c r="AX293" s="13" t="s">
        <v>72</v>
      </c>
      <c r="AY293" s="244" t="s">
        <v>163</v>
      </c>
    </row>
    <row r="294" s="13" customFormat="1">
      <c r="A294" s="13"/>
      <c r="B294" s="233"/>
      <c r="C294" s="234"/>
      <c r="D294" s="235" t="s">
        <v>173</v>
      </c>
      <c r="E294" s="236" t="s">
        <v>19</v>
      </c>
      <c r="F294" s="237" t="s">
        <v>1325</v>
      </c>
      <c r="G294" s="234"/>
      <c r="H294" s="238">
        <v>87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173</v>
      </c>
      <c r="AU294" s="244" t="s">
        <v>106</v>
      </c>
      <c r="AV294" s="13" t="s">
        <v>106</v>
      </c>
      <c r="AW294" s="13" t="s">
        <v>33</v>
      </c>
      <c r="AX294" s="13" t="s">
        <v>72</v>
      </c>
      <c r="AY294" s="244" t="s">
        <v>163</v>
      </c>
    </row>
    <row r="295" s="13" customFormat="1">
      <c r="A295" s="13"/>
      <c r="B295" s="233"/>
      <c r="C295" s="234"/>
      <c r="D295" s="235" t="s">
        <v>173</v>
      </c>
      <c r="E295" s="236" t="s">
        <v>19</v>
      </c>
      <c r="F295" s="237" t="s">
        <v>1326</v>
      </c>
      <c r="G295" s="234"/>
      <c r="H295" s="238">
        <v>79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173</v>
      </c>
      <c r="AU295" s="244" t="s">
        <v>106</v>
      </c>
      <c r="AV295" s="13" t="s">
        <v>106</v>
      </c>
      <c r="AW295" s="13" t="s">
        <v>33</v>
      </c>
      <c r="AX295" s="13" t="s">
        <v>72</v>
      </c>
      <c r="AY295" s="244" t="s">
        <v>163</v>
      </c>
    </row>
    <row r="296" s="13" customFormat="1">
      <c r="A296" s="13"/>
      <c r="B296" s="233"/>
      <c r="C296" s="234"/>
      <c r="D296" s="235" t="s">
        <v>173</v>
      </c>
      <c r="E296" s="236" t="s">
        <v>19</v>
      </c>
      <c r="F296" s="237" t="s">
        <v>1327</v>
      </c>
      <c r="G296" s="234"/>
      <c r="H296" s="238">
        <v>24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173</v>
      </c>
      <c r="AU296" s="244" t="s">
        <v>106</v>
      </c>
      <c r="AV296" s="13" t="s">
        <v>106</v>
      </c>
      <c r="AW296" s="13" t="s">
        <v>33</v>
      </c>
      <c r="AX296" s="13" t="s">
        <v>72</v>
      </c>
      <c r="AY296" s="244" t="s">
        <v>163</v>
      </c>
    </row>
    <row r="297" s="14" customFormat="1">
      <c r="A297" s="14"/>
      <c r="B297" s="245"/>
      <c r="C297" s="246"/>
      <c r="D297" s="235" t="s">
        <v>173</v>
      </c>
      <c r="E297" s="247" t="s">
        <v>19</v>
      </c>
      <c r="F297" s="248" t="s">
        <v>175</v>
      </c>
      <c r="G297" s="246"/>
      <c r="H297" s="249">
        <v>247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173</v>
      </c>
      <c r="AU297" s="255" t="s">
        <v>106</v>
      </c>
      <c r="AV297" s="14" t="s">
        <v>171</v>
      </c>
      <c r="AW297" s="14" t="s">
        <v>33</v>
      </c>
      <c r="AX297" s="14" t="s">
        <v>80</v>
      </c>
      <c r="AY297" s="255" t="s">
        <v>163</v>
      </c>
    </row>
    <row r="298" s="2" customFormat="1" ht="16.5" customHeight="1">
      <c r="A298" s="40"/>
      <c r="B298" s="41"/>
      <c r="C298" s="283" t="s">
        <v>462</v>
      </c>
      <c r="D298" s="283" t="s">
        <v>1127</v>
      </c>
      <c r="E298" s="284" t="s">
        <v>1328</v>
      </c>
      <c r="F298" s="285" t="s">
        <v>1329</v>
      </c>
      <c r="G298" s="286" t="s">
        <v>355</v>
      </c>
      <c r="H298" s="287">
        <v>20</v>
      </c>
      <c r="I298" s="288"/>
      <c r="J298" s="289">
        <f>ROUND(I298*H298,2)</f>
        <v>0</v>
      </c>
      <c r="K298" s="285" t="s">
        <v>170</v>
      </c>
      <c r="L298" s="290"/>
      <c r="M298" s="291" t="s">
        <v>19</v>
      </c>
      <c r="N298" s="292" t="s">
        <v>44</v>
      </c>
      <c r="O298" s="86"/>
      <c r="P298" s="229">
        <f>O298*H298</f>
        <v>0</v>
      </c>
      <c r="Q298" s="229">
        <v>0.071999999999999995</v>
      </c>
      <c r="R298" s="229">
        <f>Q298*H298</f>
        <v>1.44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206</v>
      </c>
      <c r="AT298" s="231" t="s">
        <v>1127</v>
      </c>
      <c r="AU298" s="231" t="s">
        <v>106</v>
      </c>
      <c r="AY298" s="19" t="s">
        <v>163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9" t="s">
        <v>106</v>
      </c>
      <c r="BK298" s="232">
        <f>ROUND(I298*H298,2)</f>
        <v>0</v>
      </c>
      <c r="BL298" s="19" t="s">
        <v>171</v>
      </c>
      <c r="BM298" s="231" t="s">
        <v>1330</v>
      </c>
    </row>
    <row r="299" s="13" customFormat="1">
      <c r="A299" s="13"/>
      <c r="B299" s="233"/>
      <c r="C299" s="234"/>
      <c r="D299" s="235" t="s">
        <v>173</v>
      </c>
      <c r="E299" s="236" t="s">
        <v>19</v>
      </c>
      <c r="F299" s="237" t="s">
        <v>1331</v>
      </c>
      <c r="G299" s="234"/>
      <c r="H299" s="238">
        <v>3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173</v>
      </c>
      <c r="AU299" s="244" t="s">
        <v>106</v>
      </c>
      <c r="AV299" s="13" t="s">
        <v>106</v>
      </c>
      <c r="AW299" s="13" t="s">
        <v>33</v>
      </c>
      <c r="AX299" s="13" t="s">
        <v>72</v>
      </c>
      <c r="AY299" s="244" t="s">
        <v>163</v>
      </c>
    </row>
    <row r="300" s="13" customFormat="1">
      <c r="A300" s="13"/>
      <c r="B300" s="233"/>
      <c r="C300" s="234"/>
      <c r="D300" s="235" t="s">
        <v>173</v>
      </c>
      <c r="E300" s="236" t="s">
        <v>19</v>
      </c>
      <c r="F300" s="237" t="s">
        <v>1311</v>
      </c>
      <c r="G300" s="234"/>
      <c r="H300" s="238">
        <v>3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173</v>
      </c>
      <c r="AU300" s="244" t="s">
        <v>106</v>
      </c>
      <c r="AV300" s="13" t="s">
        <v>106</v>
      </c>
      <c r="AW300" s="13" t="s">
        <v>33</v>
      </c>
      <c r="AX300" s="13" t="s">
        <v>72</v>
      </c>
      <c r="AY300" s="244" t="s">
        <v>163</v>
      </c>
    </row>
    <row r="301" s="13" customFormat="1">
      <c r="A301" s="13"/>
      <c r="B301" s="233"/>
      <c r="C301" s="234"/>
      <c r="D301" s="235" t="s">
        <v>173</v>
      </c>
      <c r="E301" s="236" t="s">
        <v>19</v>
      </c>
      <c r="F301" s="237" t="s">
        <v>1332</v>
      </c>
      <c r="G301" s="234"/>
      <c r="H301" s="238">
        <v>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173</v>
      </c>
      <c r="AU301" s="244" t="s">
        <v>106</v>
      </c>
      <c r="AV301" s="13" t="s">
        <v>106</v>
      </c>
      <c r="AW301" s="13" t="s">
        <v>33</v>
      </c>
      <c r="AX301" s="13" t="s">
        <v>72</v>
      </c>
      <c r="AY301" s="244" t="s">
        <v>163</v>
      </c>
    </row>
    <row r="302" s="13" customFormat="1">
      <c r="A302" s="13"/>
      <c r="B302" s="233"/>
      <c r="C302" s="234"/>
      <c r="D302" s="235" t="s">
        <v>173</v>
      </c>
      <c r="E302" s="236" t="s">
        <v>19</v>
      </c>
      <c r="F302" s="237" t="s">
        <v>1333</v>
      </c>
      <c r="G302" s="234"/>
      <c r="H302" s="238">
        <v>8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173</v>
      </c>
      <c r="AU302" s="244" t="s">
        <v>106</v>
      </c>
      <c r="AV302" s="13" t="s">
        <v>106</v>
      </c>
      <c r="AW302" s="13" t="s">
        <v>33</v>
      </c>
      <c r="AX302" s="13" t="s">
        <v>72</v>
      </c>
      <c r="AY302" s="244" t="s">
        <v>163</v>
      </c>
    </row>
    <row r="303" s="14" customFormat="1">
      <c r="A303" s="14"/>
      <c r="B303" s="245"/>
      <c r="C303" s="246"/>
      <c r="D303" s="235" t="s">
        <v>173</v>
      </c>
      <c r="E303" s="247" t="s">
        <v>19</v>
      </c>
      <c r="F303" s="248" t="s">
        <v>175</v>
      </c>
      <c r="G303" s="246"/>
      <c r="H303" s="249">
        <v>20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173</v>
      </c>
      <c r="AU303" s="255" t="s">
        <v>106</v>
      </c>
      <c r="AV303" s="14" t="s">
        <v>171</v>
      </c>
      <c r="AW303" s="14" t="s">
        <v>33</v>
      </c>
      <c r="AX303" s="14" t="s">
        <v>80</v>
      </c>
      <c r="AY303" s="255" t="s">
        <v>163</v>
      </c>
    </row>
    <row r="304" s="2" customFormat="1" ht="16.5" customHeight="1">
      <c r="A304" s="40"/>
      <c r="B304" s="41"/>
      <c r="C304" s="283" t="s">
        <v>466</v>
      </c>
      <c r="D304" s="283" t="s">
        <v>1127</v>
      </c>
      <c r="E304" s="284" t="s">
        <v>1334</v>
      </c>
      <c r="F304" s="285" t="s">
        <v>1335</v>
      </c>
      <c r="G304" s="286" t="s">
        <v>355</v>
      </c>
      <c r="H304" s="287">
        <v>3</v>
      </c>
      <c r="I304" s="288"/>
      <c r="J304" s="289">
        <f>ROUND(I304*H304,2)</f>
        <v>0</v>
      </c>
      <c r="K304" s="285" t="s">
        <v>170</v>
      </c>
      <c r="L304" s="290"/>
      <c r="M304" s="291" t="s">
        <v>19</v>
      </c>
      <c r="N304" s="292" t="s">
        <v>44</v>
      </c>
      <c r="O304" s="86"/>
      <c r="P304" s="229">
        <f>O304*H304</f>
        <v>0</v>
      </c>
      <c r="Q304" s="229">
        <v>0.034000000000000002</v>
      </c>
      <c r="R304" s="229">
        <f>Q304*H304</f>
        <v>0.10200000000000001</v>
      </c>
      <c r="S304" s="229">
        <v>0</v>
      </c>
      <c r="T304" s="23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1" t="s">
        <v>206</v>
      </c>
      <c r="AT304" s="231" t="s">
        <v>1127</v>
      </c>
      <c r="AU304" s="231" t="s">
        <v>106</v>
      </c>
      <c r="AY304" s="19" t="s">
        <v>163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9" t="s">
        <v>106</v>
      </c>
      <c r="BK304" s="232">
        <f>ROUND(I304*H304,2)</f>
        <v>0</v>
      </c>
      <c r="BL304" s="19" t="s">
        <v>171</v>
      </c>
      <c r="BM304" s="231" t="s">
        <v>1336</v>
      </c>
    </row>
    <row r="305" s="13" customFormat="1">
      <c r="A305" s="13"/>
      <c r="B305" s="233"/>
      <c r="C305" s="234"/>
      <c r="D305" s="235" t="s">
        <v>173</v>
      </c>
      <c r="E305" s="236" t="s">
        <v>19</v>
      </c>
      <c r="F305" s="237" t="s">
        <v>1337</v>
      </c>
      <c r="G305" s="234"/>
      <c r="H305" s="238">
        <v>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173</v>
      </c>
      <c r="AU305" s="244" t="s">
        <v>106</v>
      </c>
      <c r="AV305" s="13" t="s">
        <v>106</v>
      </c>
      <c r="AW305" s="13" t="s">
        <v>33</v>
      </c>
      <c r="AX305" s="13" t="s">
        <v>72</v>
      </c>
      <c r="AY305" s="244" t="s">
        <v>163</v>
      </c>
    </row>
    <row r="306" s="13" customFormat="1">
      <c r="A306" s="13"/>
      <c r="B306" s="233"/>
      <c r="C306" s="234"/>
      <c r="D306" s="235" t="s">
        <v>173</v>
      </c>
      <c r="E306" s="236" t="s">
        <v>19</v>
      </c>
      <c r="F306" s="237" t="s">
        <v>1338</v>
      </c>
      <c r="G306" s="234"/>
      <c r="H306" s="238">
        <v>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173</v>
      </c>
      <c r="AU306" s="244" t="s">
        <v>106</v>
      </c>
      <c r="AV306" s="13" t="s">
        <v>106</v>
      </c>
      <c r="AW306" s="13" t="s">
        <v>33</v>
      </c>
      <c r="AX306" s="13" t="s">
        <v>72</v>
      </c>
      <c r="AY306" s="244" t="s">
        <v>163</v>
      </c>
    </row>
    <row r="307" s="13" customFormat="1">
      <c r="A307" s="13"/>
      <c r="B307" s="233"/>
      <c r="C307" s="234"/>
      <c r="D307" s="235" t="s">
        <v>173</v>
      </c>
      <c r="E307" s="236" t="s">
        <v>19</v>
      </c>
      <c r="F307" s="237" t="s">
        <v>1339</v>
      </c>
      <c r="G307" s="234"/>
      <c r="H307" s="238">
        <v>1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173</v>
      </c>
      <c r="AU307" s="244" t="s">
        <v>106</v>
      </c>
      <c r="AV307" s="13" t="s">
        <v>106</v>
      </c>
      <c r="AW307" s="13" t="s">
        <v>33</v>
      </c>
      <c r="AX307" s="13" t="s">
        <v>72</v>
      </c>
      <c r="AY307" s="244" t="s">
        <v>163</v>
      </c>
    </row>
    <row r="308" s="14" customFormat="1">
      <c r="A308" s="14"/>
      <c r="B308" s="245"/>
      <c r="C308" s="246"/>
      <c r="D308" s="235" t="s">
        <v>173</v>
      </c>
      <c r="E308" s="247" t="s">
        <v>19</v>
      </c>
      <c r="F308" s="248" t="s">
        <v>175</v>
      </c>
      <c r="G308" s="246"/>
      <c r="H308" s="249">
        <v>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173</v>
      </c>
      <c r="AU308" s="255" t="s">
        <v>106</v>
      </c>
      <c r="AV308" s="14" t="s">
        <v>171</v>
      </c>
      <c r="AW308" s="14" t="s">
        <v>33</v>
      </c>
      <c r="AX308" s="14" t="s">
        <v>80</v>
      </c>
      <c r="AY308" s="255" t="s">
        <v>163</v>
      </c>
    </row>
    <row r="309" s="2" customFormat="1" ht="21.75" customHeight="1">
      <c r="A309" s="40"/>
      <c r="B309" s="41"/>
      <c r="C309" s="220" t="s">
        <v>470</v>
      </c>
      <c r="D309" s="220" t="s">
        <v>166</v>
      </c>
      <c r="E309" s="221" t="s">
        <v>1340</v>
      </c>
      <c r="F309" s="222" t="s">
        <v>1341</v>
      </c>
      <c r="G309" s="223" t="s">
        <v>355</v>
      </c>
      <c r="H309" s="224">
        <v>190</v>
      </c>
      <c r="I309" s="225"/>
      <c r="J309" s="226">
        <f>ROUND(I309*H309,2)</f>
        <v>0</v>
      </c>
      <c r="K309" s="222" t="s">
        <v>170</v>
      </c>
      <c r="L309" s="46"/>
      <c r="M309" s="227" t="s">
        <v>19</v>
      </c>
      <c r="N309" s="228" t="s">
        <v>44</v>
      </c>
      <c r="O309" s="86"/>
      <c r="P309" s="229">
        <f>O309*H309</f>
        <v>0</v>
      </c>
      <c r="Q309" s="229">
        <v>0.011469999999999999</v>
      </c>
      <c r="R309" s="229">
        <f>Q309*H309</f>
        <v>2.1793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171</v>
      </c>
      <c r="AT309" s="231" t="s">
        <v>166</v>
      </c>
      <c r="AU309" s="231" t="s">
        <v>106</v>
      </c>
      <c r="AY309" s="19" t="s">
        <v>163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106</v>
      </c>
      <c r="BK309" s="232">
        <f>ROUND(I309*H309,2)</f>
        <v>0</v>
      </c>
      <c r="BL309" s="19" t="s">
        <v>171</v>
      </c>
      <c r="BM309" s="231" t="s">
        <v>1342</v>
      </c>
    </row>
    <row r="310" s="2" customFormat="1" ht="16.5" customHeight="1">
      <c r="A310" s="40"/>
      <c r="B310" s="41"/>
      <c r="C310" s="283" t="s">
        <v>474</v>
      </c>
      <c r="D310" s="283" t="s">
        <v>1127</v>
      </c>
      <c r="E310" s="284" t="s">
        <v>1343</v>
      </c>
      <c r="F310" s="285" t="s">
        <v>1344</v>
      </c>
      <c r="G310" s="286" t="s">
        <v>355</v>
      </c>
      <c r="H310" s="287">
        <v>77</v>
      </c>
      <c r="I310" s="288"/>
      <c r="J310" s="289">
        <f>ROUND(I310*H310,2)</f>
        <v>0</v>
      </c>
      <c r="K310" s="285" t="s">
        <v>170</v>
      </c>
      <c r="L310" s="290"/>
      <c r="M310" s="291" t="s">
        <v>19</v>
      </c>
      <c r="N310" s="292" t="s">
        <v>44</v>
      </c>
      <c r="O310" s="86"/>
      <c r="P310" s="229">
        <f>O310*H310</f>
        <v>0</v>
      </c>
      <c r="Q310" s="229">
        <v>0.081000000000000003</v>
      </c>
      <c r="R310" s="229">
        <f>Q310*H310</f>
        <v>6.2370000000000001</v>
      </c>
      <c r="S310" s="229">
        <v>0</v>
      </c>
      <c r="T310" s="23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1" t="s">
        <v>206</v>
      </c>
      <c r="AT310" s="231" t="s">
        <v>1127</v>
      </c>
      <c r="AU310" s="231" t="s">
        <v>106</v>
      </c>
      <c r="AY310" s="19" t="s">
        <v>163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9" t="s">
        <v>106</v>
      </c>
      <c r="BK310" s="232">
        <f>ROUND(I310*H310,2)</f>
        <v>0</v>
      </c>
      <c r="BL310" s="19" t="s">
        <v>171</v>
      </c>
      <c r="BM310" s="231" t="s">
        <v>1345</v>
      </c>
    </row>
    <row r="311" s="13" customFormat="1">
      <c r="A311" s="13"/>
      <c r="B311" s="233"/>
      <c r="C311" s="234"/>
      <c r="D311" s="235" t="s">
        <v>173</v>
      </c>
      <c r="E311" s="236" t="s">
        <v>19</v>
      </c>
      <c r="F311" s="237" t="s">
        <v>1346</v>
      </c>
      <c r="G311" s="234"/>
      <c r="H311" s="238">
        <v>29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173</v>
      </c>
      <c r="AU311" s="244" t="s">
        <v>106</v>
      </c>
      <c r="AV311" s="13" t="s">
        <v>106</v>
      </c>
      <c r="AW311" s="13" t="s">
        <v>33</v>
      </c>
      <c r="AX311" s="13" t="s">
        <v>72</v>
      </c>
      <c r="AY311" s="244" t="s">
        <v>163</v>
      </c>
    </row>
    <row r="312" s="13" customFormat="1">
      <c r="A312" s="13"/>
      <c r="B312" s="233"/>
      <c r="C312" s="234"/>
      <c r="D312" s="235" t="s">
        <v>173</v>
      </c>
      <c r="E312" s="236" t="s">
        <v>19</v>
      </c>
      <c r="F312" s="237" t="s">
        <v>879</v>
      </c>
      <c r="G312" s="234"/>
      <c r="H312" s="238">
        <v>3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173</v>
      </c>
      <c r="AU312" s="244" t="s">
        <v>106</v>
      </c>
      <c r="AV312" s="13" t="s">
        <v>106</v>
      </c>
      <c r="AW312" s="13" t="s">
        <v>33</v>
      </c>
      <c r="AX312" s="13" t="s">
        <v>72</v>
      </c>
      <c r="AY312" s="244" t="s">
        <v>163</v>
      </c>
    </row>
    <row r="313" s="13" customFormat="1">
      <c r="A313" s="13"/>
      <c r="B313" s="233"/>
      <c r="C313" s="234"/>
      <c r="D313" s="235" t="s">
        <v>173</v>
      </c>
      <c r="E313" s="236" t="s">
        <v>19</v>
      </c>
      <c r="F313" s="237" t="s">
        <v>1347</v>
      </c>
      <c r="G313" s="234"/>
      <c r="H313" s="238">
        <v>45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33</v>
      </c>
      <c r="AX313" s="13" t="s">
        <v>72</v>
      </c>
      <c r="AY313" s="244" t="s">
        <v>163</v>
      </c>
    </row>
    <row r="314" s="14" customFormat="1">
      <c r="A314" s="14"/>
      <c r="B314" s="245"/>
      <c r="C314" s="246"/>
      <c r="D314" s="235" t="s">
        <v>173</v>
      </c>
      <c r="E314" s="247" t="s">
        <v>19</v>
      </c>
      <c r="F314" s="248" t="s">
        <v>175</v>
      </c>
      <c r="G314" s="246"/>
      <c r="H314" s="249">
        <v>77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173</v>
      </c>
      <c r="AU314" s="255" t="s">
        <v>106</v>
      </c>
      <c r="AV314" s="14" t="s">
        <v>171</v>
      </c>
      <c r="AW314" s="14" t="s">
        <v>33</v>
      </c>
      <c r="AX314" s="14" t="s">
        <v>80</v>
      </c>
      <c r="AY314" s="255" t="s">
        <v>163</v>
      </c>
    </row>
    <row r="315" s="2" customFormat="1" ht="16.5" customHeight="1">
      <c r="A315" s="40"/>
      <c r="B315" s="41"/>
      <c r="C315" s="283" t="s">
        <v>478</v>
      </c>
      <c r="D315" s="283" t="s">
        <v>1127</v>
      </c>
      <c r="E315" s="284" t="s">
        <v>1348</v>
      </c>
      <c r="F315" s="285" t="s">
        <v>1349</v>
      </c>
      <c r="G315" s="286" t="s">
        <v>355</v>
      </c>
      <c r="H315" s="287">
        <v>32</v>
      </c>
      <c r="I315" s="288"/>
      <c r="J315" s="289">
        <f>ROUND(I315*H315,2)</f>
        <v>0</v>
      </c>
      <c r="K315" s="285" t="s">
        <v>170</v>
      </c>
      <c r="L315" s="290"/>
      <c r="M315" s="291" t="s">
        <v>19</v>
      </c>
      <c r="N315" s="292" t="s">
        <v>44</v>
      </c>
      <c r="O315" s="86"/>
      <c r="P315" s="229">
        <f>O315*H315</f>
        <v>0</v>
      </c>
      <c r="Q315" s="229">
        <v>0.108</v>
      </c>
      <c r="R315" s="229">
        <f>Q315*H315</f>
        <v>3.456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206</v>
      </c>
      <c r="AT315" s="231" t="s">
        <v>1127</v>
      </c>
      <c r="AU315" s="231" t="s">
        <v>106</v>
      </c>
      <c r="AY315" s="19" t="s">
        <v>163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106</v>
      </c>
      <c r="BK315" s="232">
        <f>ROUND(I315*H315,2)</f>
        <v>0</v>
      </c>
      <c r="BL315" s="19" t="s">
        <v>171</v>
      </c>
      <c r="BM315" s="231" t="s">
        <v>1350</v>
      </c>
    </row>
    <row r="316" s="13" customFormat="1">
      <c r="A316" s="13"/>
      <c r="B316" s="233"/>
      <c r="C316" s="234"/>
      <c r="D316" s="235" t="s">
        <v>173</v>
      </c>
      <c r="E316" s="236" t="s">
        <v>19</v>
      </c>
      <c r="F316" s="237" t="s">
        <v>1351</v>
      </c>
      <c r="G316" s="234"/>
      <c r="H316" s="238">
        <v>20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173</v>
      </c>
      <c r="AU316" s="244" t="s">
        <v>106</v>
      </c>
      <c r="AV316" s="13" t="s">
        <v>106</v>
      </c>
      <c r="AW316" s="13" t="s">
        <v>33</v>
      </c>
      <c r="AX316" s="13" t="s">
        <v>72</v>
      </c>
      <c r="AY316" s="244" t="s">
        <v>163</v>
      </c>
    </row>
    <row r="317" s="13" customFormat="1">
      <c r="A317" s="13"/>
      <c r="B317" s="233"/>
      <c r="C317" s="234"/>
      <c r="D317" s="235" t="s">
        <v>173</v>
      </c>
      <c r="E317" s="236" t="s">
        <v>19</v>
      </c>
      <c r="F317" s="237" t="s">
        <v>1352</v>
      </c>
      <c r="G317" s="234"/>
      <c r="H317" s="238">
        <v>6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173</v>
      </c>
      <c r="AU317" s="244" t="s">
        <v>106</v>
      </c>
      <c r="AV317" s="13" t="s">
        <v>106</v>
      </c>
      <c r="AW317" s="13" t="s">
        <v>33</v>
      </c>
      <c r="AX317" s="13" t="s">
        <v>72</v>
      </c>
      <c r="AY317" s="244" t="s">
        <v>163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1332</v>
      </c>
      <c r="G318" s="234"/>
      <c r="H318" s="238">
        <v>6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32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2" customFormat="1" ht="16.5" customHeight="1">
      <c r="A320" s="40"/>
      <c r="B320" s="41"/>
      <c r="C320" s="283" t="s">
        <v>485</v>
      </c>
      <c r="D320" s="283" t="s">
        <v>1127</v>
      </c>
      <c r="E320" s="284" t="s">
        <v>1353</v>
      </c>
      <c r="F320" s="285" t="s">
        <v>1354</v>
      </c>
      <c r="G320" s="286" t="s">
        <v>355</v>
      </c>
      <c r="H320" s="287">
        <v>46</v>
      </c>
      <c r="I320" s="288"/>
      <c r="J320" s="289">
        <f>ROUND(I320*H320,2)</f>
        <v>0</v>
      </c>
      <c r="K320" s="285" t="s">
        <v>170</v>
      </c>
      <c r="L320" s="290"/>
      <c r="M320" s="291" t="s">
        <v>19</v>
      </c>
      <c r="N320" s="292" t="s">
        <v>44</v>
      </c>
      <c r="O320" s="86"/>
      <c r="P320" s="229">
        <f>O320*H320</f>
        <v>0</v>
      </c>
      <c r="Q320" s="229">
        <v>0.11700000000000001</v>
      </c>
      <c r="R320" s="229">
        <f>Q320*H320</f>
        <v>5.3820000000000006</v>
      </c>
      <c r="S320" s="229">
        <v>0</v>
      </c>
      <c r="T320" s="23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1" t="s">
        <v>206</v>
      </c>
      <c r="AT320" s="231" t="s">
        <v>1127</v>
      </c>
      <c r="AU320" s="231" t="s">
        <v>106</v>
      </c>
      <c r="AY320" s="19" t="s">
        <v>163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9" t="s">
        <v>106</v>
      </c>
      <c r="BK320" s="232">
        <f>ROUND(I320*H320,2)</f>
        <v>0</v>
      </c>
      <c r="BL320" s="19" t="s">
        <v>171</v>
      </c>
      <c r="BM320" s="231" t="s">
        <v>1355</v>
      </c>
    </row>
    <row r="321" s="13" customFormat="1">
      <c r="A321" s="13"/>
      <c r="B321" s="233"/>
      <c r="C321" s="234"/>
      <c r="D321" s="235" t="s">
        <v>173</v>
      </c>
      <c r="E321" s="236" t="s">
        <v>19</v>
      </c>
      <c r="F321" s="237" t="s">
        <v>1356</v>
      </c>
      <c r="G321" s="234"/>
      <c r="H321" s="238">
        <v>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173</v>
      </c>
      <c r="AU321" s="244" t="s">
        <v>106</v>
      </c>
      <c r="AV321" s="13" t="s">
        <v>106</v>
      </c>
      <c r="AW321" s="13" t="s">
        <v>33</v>
      </c>
      <c r="AX321" s="13" t="s">
        <v>72</v>
      </c>
      <c r="AY321" s="244" t="s">
        <v>163</v>
      </c>
    </row>
    <row r="322" s="13" customFormat="1">
      <c r="A322" s="13"/>
      <c r="B322" s="233"/>
      <c r="C322" s="234"/>
      <c r="D322" s="235" t="s">
        <v>173</v>
      </c>
      <c r="E322" s="236" t="s">
        <v>19</v>
      </c>
      <c r="F322" s="237" t="s">
        <v>1357</v>
      </c>
      <c r="G322" s="234"/>
      <c r="H322" s="238">
        <v>13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173</v>
      </c>
      <c r="AU322" s="244" t="s">
        <v>106</v>
      </c>
      <c r="AV322" s="13" t="s">
        <v>106</v>
      </c>
      <c r="AW322" s="13" t="s">
        <v>33</v>
      </c>
      <c r="AX322" s="13" t="s">
        <v>72</v>
      </c>
      <c r="AY322" s="244" t="s">
        <v>163</v>
      </c>
    </row>
    <row r="323" s="13" customFormat="1">
      <c r="A323" s="13"/>
      <c r="B323" s="233"/>
      <c r="C323" s="234"/>
      <c r="D323" s="235" t="s">
        <v>173</v>
      </c>
      <c r="E323" s="236" t="s">
        <v>19</v>
      </c>
      <c r="F323" s="237" t="s">
        <v>1358</v>
      </c>
      <c r="G323" s="234"/>
      <c r="H323" s="238">
        <v>13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173</v>
      </c>
      <c r="AU323" s="244" t="s">
        <v>106</v>
      </c>
      <c r="AV323" s="13" t="s">
        <v>106</v>
      </c>
      <c r="AW323" s="13" t="s">
        <v>33</v>
      </c>
      <c r="AX323" s="13" t="s">
        <v>72</v>
      </c>
      <c r="AY323" s="244" t="s">
        <v>163</v>
      </c>
    </row>
    <row r="324" s="13" customFormat="1">
      <c r="A324" s="13"/>
      <c r="B324" s="233"/>
      <c r="C324" s="234"/>
      <c r="D324" s="235" t="s">
        <v>173</v>
      </c>
      <c r="E324" s="236" t="s">
        <v>19</v>
      </c>
      <c r="F324" s="237" t="s">
        <v>1359</v>
      </c>
      <c r="G324" s="234"/>
      <c r="H324" s="238">
        <v>11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173</v>
      </c>
      <c r="AU324" s="244" t="s">
        <v>106</v>
      </c>
      <c r="AV324" s="13" t="s">
        <v>106</v>
      </c>
      <c r="AW324" s="13" t="s">
        <v>33</v>
      </c>
      <c r="AX324" s="13" t="s">
        <v>72</v>
      </c>
      <c r="AY324" s="244" t="s">
        <v>163</v>
      </c>
    </row>
    <row r="325" s="14" customFormat="1">
      <c r="A325" s="14"/>
      <c r="B325" s="245"/>
      <c r="C325" s="246"/>
      <c r="D325" s="235" t="s">
        <v>173</v>
      </c>
      <c r="E325" s="247" t="s">
        <v>19</v>
      </c>
      <c r="F325" s="248" t="s">
        <v>175</v>
      </c>
      <c r="G325" s="246"/>
      <c r="H325" s="249">
        <v>46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173</v>
      </c>
      <c r="AU325" s="255" t="s">
        <v>106</v>
      </c>
      <c r="AV325" s="14" t="s">
        <v>171</v>
      </c>
      <c r="AW325" s="14" t="s">
        <v>33</v>
      </c>
      <c r="AX325" s="14" t="s">
        <v>80</v>
      </c>
      <c r="AY325" s="255" t="s">
        <v>163</v>
      </c>
    </row>
    <row r="326" s="2" customFormat="1" ht="16.5" customHeight="1">
      <c r="A326" s="40"/>
      <c r="B326" s="41"/>
      <c r="C326" s="283" t="s">
        <v>489</v>
      </c>
      <c r="D326" s="283" t="s">
        <v>1127</v>
      </c>
      <c r="E326" s="284" t="s">
        <v>1360</v>
      </c>
      <c r="F326" s="285" t="s">
        <v>1361</v>
      </c>
      <c r="G326" s="286" t="s">
        <v>355</v>
      </c>
      <c r="H326" s="287">
        <v>16</v>
      </c>
      <c r="I326" s="288"/>
      <c r="J326" s="289">
        <f>ROUND(I326*H326,2)</f>
        <v>0</v>
      </c>
      <c r="K326" s="285" t="s">
        <v>170</v>
      </c>
      <c r="L326" s="290"/>
      <c r="M326" s="291" t="s">
        <v>19</v>
      </c>
      <c r="N326" s="292" t="s">
        <v>44</v>
      </c>
      <c r="O326" s="86"/>
      <c r="P326" s="229">
        <f>O326*H326</f>
        <v>0</v>
      </c>
      <c r="Q326" s="229">
        <v>0.126</v>
      </c>
      <c r="R326" s="229">
        <f>Q326*H326</f>
        <v>2.016</v>
      </c>
      <c r="S326" s="229">
        <v>0</v>
      </c>
      <c r="T326" s="23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1" t="s">
        <v>206</v>
      </c>
      <c r="AT326" s="231" t="s">
        <v>1127</v>
      </c>
      <c r="AU326" s="231" t="s">
        <v>106</v>
      </c>
      <c r="AY326" s="19" t="s">
        <v>163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9" t="s">
        <v>106</v>
      </c>
      <c r="BK326" s="232">
        <f>ROUND(I326*H326,2)</f>
        <v>0</v>
      </c>
      <c r="BL326" s="19" t="s">
        <v>171</v>
      </c>
      <c r="BM326" s="231" t="s">
        <v>1362</v>
      </c>
    </row>
    <row r="327" s="13" customFormat="1">
      <c r="A327" s="13"/>
      <c r="B327" s="233"/>
      <c r="C327" s="234"/>
      <c r="D327" s="235" t="s">
        <v>173</v>
      </c>
      <c r="E327" s="236" t="s">
        <v>19</v>
      </c>
      <c r="F327" s="237" t="s">
        <v>1363</v>
      </c>
      <c r="G327" s="234"/>
      <c r="H327" s="238">
        <v>16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173</v>
      </c>
      <c r="AU327" s="244" t="s">
        <v>106</v>
      </c>
      <c r="AV327" s="13" t="s">
        <v>106</v>
      </c>
      <c r="AW327" s="13" t="s">
        <v>33</v>
      </c>
      <c r="AX327" s="13" t="s">
        <v>72</v>
      </c>
      <c r="AY327" s="244" t="s">
        <v>163</v>
      </c>
    </row>
    <row r="328" s="14" customFormat="1">
      <c r="A328" s="14"/>
      <c r="B328" s="245"/>
      <c r="C328" s="246"/>
      <c r="D328" s="235" t="s">
        <v>173</v>
      </c>
      <c r="E328" s="247" t="s">
        <v>19</v>
      </c>
      <c r="F328" s="248" t="s">
        <v>175</v>
      </c>
      <c r="G328" s="246"/>
      <c r="H328" s="249">
        <v>16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173</v>
      </c>
      <c r="AU328" s="255" t="s">
        <v>106</v>
      </c>
      <c r="AV328" s="14" t="s">
        <v>171</v>
      </c>
      <c r="AW328" s="14" t="s">
        <v>33</v>
      </c>
      <c r="AX328" s="14" t="s">
        <v>80</v>
      </c>
      <c r="AY328" s="255" t="s">
        <v>163</v>
      </c>
    </row>
    <row r="329" s="2" customFormat="1" ht="16.5" customHeight="1">
      <c r="A329" s="40"/>
      <c r="B329" s="41"/>
      <c r="C329" s="283" t="s">
        <v>493</v>
      </c>
      <c r="D329" s="283" t="s">
        <v>1127</v>
      </c>
      <c r="E329" s="284" t="s">
        <v>1364</v>
      </c>
      <c r="F329" s="285" t="s">
        <v>1365</v>
      </c>
      <c r="G329" s="286" t="s">
        <v>355</v>
      </c>
      <c r="H329" s="287">
        <v>19</v>
      </c>
      <c r="I329" s="288"/>
      <c r="J329" s="289">
        <f>ROUND(I329*H329,2)</f>
        <v>0</v>
      </c>
      <c r="K329" s="285" t="s">
        <v>170</v>
      </c>
      <c r="L329" s="290"/>
      <c r="M329" s="291" t="s">
        <v>19</v>
      </c>
      <c r="N329" s="292" t="s">
        <v>44</v>
      </c>
      <c r="O329" s="86"/>
      <c r="P329" s="229">
        <f>O329*H329</f>
        <v>0</v>
      </c>
      <c r="Q329" s="229">
        <v>0.044999999999999998</v>
      </c>
      <c r="R329" s="229">
        <f>Q329*H329</f>
        <v>0.85499999999999998</v>
      </c>
      <c r="S329" s="229">
        <v>0</v>
      </c>
      <c r="T329" s="230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1" t="s">
        <v>206</v>
      </c>
      <c r="AT329" s="231" t="s">
        <v>1127</v>
      </c>
      <c r="AU329" s="231" t="s">
        <v>106</v>
      </c>
      <c r="AY329" s="19" t="s">
        <v>163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9" t="s">
        <v>106</v>
      </c>
      <c r="BK329" s="232">
        <f>ROUND(I329*H329,2)</f>
        <v>0</v>
      </c>
      <c r="BL329" s="19" t="s">
        <v>171</v>
      </c>
      <c r="BM329" s="231" t="s">
        <v>1366</v>
      </c>
    </row>
    <row r="330" s="13" customFormat="1">
      <c r="A330" s="13"/>
      <c r="B330" s="233"/>
      <c r="C330" s="234"/>
      <c r="D330" s="235" t="s">
        <v>173</v>
      </c>
      <c r="E330" s="236" t="s">
        <v>19</v>
      </c>
      <c r="F330" s="237" t="s">
        <v>1367</v>
      </c>
      <c r="G330" s="234"/>
      <c r="H330" s="238">
        <v>7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173</v>
      </c>
      <c r="AU330" s="244" t="s">
        <v>106</v>
      </c>
      <c r="AV330" s="13" t="s">
        <v>106</v>
      </c>
      <c r="AW330" s="13" t="s">
        <v>33</v>
      </c>
      <c r="AX330" s="13" t="s">
        <v>72</v>
      </c>
      <c r="AY330" s="244" t="s">
        <v>163</v>
      </c>
    </row>
    <row r="331" s="13" customFormat="1">
      <c r="A331" s="13"/>
      <c r="B331" s="233"/>
      <c r="C331" s="234"/>
      <c r="D331" s="235" t="s">
        <v>173</v>
      </c>
      <c r="E331" s="236" t="s">
        <v>19</v>
      </c>
      <c r="F331" s="237" t="s">
        <v>1368</v>
      </c>
      <c r="G331" s="234"/>
      <c r="H331" s="238">
        <v>7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173</v>
      </c>
      <c r="AU331" s="244" t="s">
        <v>106</v>
      </c>
      <c r="AV331" s="13" t="s">
        <v>106</v>
      </c>
      <c r="AW331" s="13" t="s">
        <v>33</v>
      </c>
      <c r="AX331" s="13" t="s">
        <v>72</v>
      </c>
      <c r="AY331" s="244" t="s">
        <v>163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892</v>
      </c>
      <c r="G332" s="234"/>
      <c r="H332" s="238">
        <v>5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4" customFormat="1">
      <c r="A333" s="14"/>
      <c r="B333" s="245"/>
      <c r="C333" s="246"/>
      <c r="D333" s="235" t="s">
        <v>173</v>
      </c>
      <c r="E333" s="247" t="s">
        <v>19</v>
      </c>
      <c r="F333" s="248" t="s">
        <v>175</v>
      </c>
      <c r="G333" s="246"/>
      <c r="H333" s="249">
        <v>19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173</v>
      </c>
      <c r="AU333" s="255" t="s">
        <v>106</v>
      </c>
      <c r="AV333" s="14" t="s">
        <v>171</v>
      </c>
      <c r="AW333" s="14" t="s">
        <v>33</v>
      </c>
      <c r="AX333" s="14" t="s">
        <v>80</v>
      </c>
      <c r="AY333" s="255" t="s">
        <v>163</v>
      </c>
    </row>
    <row r="334" s="2" customFormat="1" ht="33" customHeight="1">
      <c r="A334" s="40"/>
      <c r="B334" s="41"/>
      <c r="C334" s="220" t="s">
        <v>497</v>
      </c>
      <c r="D334" s="220" t="s">
        <v>166</v>
      </c>
      <c r="E334" s="221" t="s">
        <v>1369</v>
      </c>
      <c r="F334" s="222" t="s">
        <v>1370</v>
      </c>
      <c r="G334" s="223" t="s">
        <v>262</v>
      </c>
      <c r="H334" s="224">
        <v>1.153</v>
      </c>
      <c r="I334" s="225"/>
      <c r="J334" s="226">
        <f>ROUND(I334*H334,2)</f>
        <v>0</v>
      </c>
      <c r="K334" s="222" t="s">
        <v>170</v>
      </c>
      <c r="L334" s="46"/>
      <c r="M334" s="227" t="s">
        <v>19</v>
      </c>
      <c r="N334" s="228" t="s">
        <v>44</v>
      </c>
      <c r="O334" s="86"/>
      <c r="P334" s="229">
        <f>O334*H334</f>
        <v>0</v>
      </c>
      <c r="Q334" s="229">
        <v>0.017090000000000001</v>
      </c>
      <c r="R334" s="229">
        <f>Q334*H334</f>
        <v>0.01970477</v>
      </c>
      <c r="S334" s="229">
        <v>0</v>
      </c>
      <c r="T334" s="230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1" t="s">
        <v>171</v>
      </c>
      <c r="AT334" s="231" t="s">
        <v>166</v>
      </c>
      <c r="AU334" s="231" t="s">
        <v>106</v>
      </c>
      <c r="AY334" s="19" t="s">
        <v>163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9" t="s">
        <v>106</v>
      </c>
      <c r="BK334" s="232">
        <f>ROUND(I334*H334,2)</f>
        <v>0</v>
      </c>
      <c r="BL334" s="19" t="s">
        <v>171</v>
      </c>
      <c r="BM334" s="231" t="s">
        <v>1371</v>
      </c>
    </row>
    <row r="335" s="13" customFormat="1">
      <c r="A335" s="13"/>
      <c r="B335" s="233"/>
      <c r="C335" s="234"/>
      <c r="D335" s="235" t="s">
        <v>173</v>
      </c>
      <c r="E335" s="236" t="s">
        <v>19</v>
      </c>
      <c r="F335" s="237" t="s">
        <v>1372</v>
      </c>
      <c r="G335" s="234"/>
      <c r="H335" s="238">
        <v>0.39000000000000001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173</v>
      </c>
      <c r="AU335" s="244" t="s">
        <v>106</v>
      </c>
      <c r="AV335" s="13" t="s">
        <v>106</v>
      </c>
      <c r="AW335" s="13" t="s">
        <v>33</v>
      </c>
      <c r="AX335" s="13" t="s">
        <v>72</v>
      </c>
      <c r="AY335" s="244" t="s">
        <v>163</v>
      </c>
    </row>
    <row r="336" s="13" customFormat="1">
      <c r="A336" s="13"/>
      <c r="B336" s="233"/>
      <c r="C336" s="234"/>
      <c r="D336" s="235" t="s">
        <v>173</v>
      </c>
      <c r="E336" s="236" t="s">
        <v>19</v>
      </c>
      <c r="F336" s="237" t="s">
        <v>1373</v>
      </c>
      <c r="G336" s="234"/>
      <c r="H336" s="238">
        <v>0.76300000000000001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173</v>
      </c>
      <c r="AU336" s="244" t="s">
        <v>106</v>
      </c>
      <c r="AV336" s="13" t="s">
        <v>106</v>
      </c>
      <c r="AW336" s="13" t="s">
        <v>33</v>
      </c>
      <c r="AX336" s="13" t="s">
        <v>72</v>
      </c>
      <c r="AY336" s="244" t="s">
        <v>163</v>
      </c>
    </row>
    <row r="337" s="14" customFormat="1">
      <c r="A337" s="14"/>
      <c r="B337" s="245"/>
      <c r="C337" s="246"/>
      <c r="D337" s="235" t="s">
        <v>173</v>
      </c>
      <c r="E337" s="247" t="s">
        <v>19</v>
      </c>
      <c r="F337" s="248" t="s">
        <v>175</v>
      </c>
      <c r="G337" s="246"/>
      <c r="H337" s="249">
        <v>1.153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173</v>
      </c>
      <c r="AU337" s="255" t="s">
        <v>106</v>
      </c>
      <c r="AV337" s="14" t="s">
        <v>171</v>
      </c>
      <c r="AW337" s="14" t="s">
        <v>33</v>
      </c>
      <c r="AX337" s="14" t="s">
        <v>80</v>
      </c>
      <c r="AY337" s="255" t="s">
        <v>163</v>
      </c>
    </row>
    <row r="338" s="2" customFormat="1" ht="16.5" customHeight="1">
      <c r="A338" s="40"/>
      <c r="B338" s="41"/>
      <c r="C338" s="283" t="s">
        <v>501</v>
      </c>
      <c r="D338" s="283" t="s">
        <v>1127</v>
      </c>
      <c r="E338" s="284" t="s">
        <v>1374</v>
      </c>
      <c r="F338" s="285" t="s">
        <v>1375</v>
      </c>
      <c r="G338" s="286" t="s">
        <v>262</v>
      </c>
      <c r="H338" s="287">
        <v>0.46700000000000003</v>
      </c>
      <c r="I338" s="288"/>
      <c r="J338" s="289">
        <f>ROUND(I338*H338,2)</f>
        <v>0</v>
      </c>
      <c r="K338" s="285" t="s">
        <v>170</v>
      </c>
      <c r="L338" s="290"/>
      <c r="M338" s="291" t="s">
        <v>19</v>
      </c>
      <c r="N338" s="292" t="s">
        <v>44</v>
      </c>
      <c r="O338" s="86"/>
      <c r="P338" s="229">
        <f>O338*H338</f>
        <v>0</v>
      </c>
      <c r="Q338" s="229">
        <v>1</v>
      </c>
      <c r="R338" s="229">
        <f>Q338*H338</f>
        <v>0.46700000000000003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206</v>
      </c>
      <c r="AT338" s="231" t="s">
        <v>1127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171</v>
      </c>
      <c r="BM338" s="231" t="s">
        <v>1376</v>
      </c>
    </row>
    <row r="339" s="13" customFormat="1">
      <c r="A339" s="13"/>
      <c r="B339" s="233"/>
      <c r="C339" s="234"/>
      <c r="D339" s="235" t="s">
        <v>173</v>
      </c>
      <c r="E339" s="236" t="s">
        <v>19</v>
      </c>
      <c r="F339" s="237" t="s">
        <v>1377</v>
      </c>
      <c r="G339" s="234"/>
      <c r="H339" s="238">
        <v>0.46700000000000003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173</v>
      </c>
      <c r="AU339" s="244" t="s">
        <v>106</v>
      </c>
      <c r="AV339" s="13" t="s">
        <v>106</v>
      </c>
      <c r="AW339" s="13" t="s">
        <v>33</v>
      </c>
      <c r="AX339" s="13" t="s">
        <v>80</v>
      </c>
      <c r="AY339" s="244" t="s">
        <v>163</v>
      </c>
    </row>
    <row r="340" s="2" customFormat="1" ht="16.5" customHeight="1">
      <c r="A340" s="40"/>
      <c r="B340" s="41"/>
      <c r="C340" s="283" t="s">
        <v>505</v>
      </c>
      <c r="D340" s="283" t="s">
        <v>1127</v>
      </c>
      <c r="E340" s="284" t="s">
        <v>1378</v>
      </c>
      <c r="F340" s="285" t="s">
        <v>1379</v>
      </c>
      <c r="G340" s="286" t="s">
        <v>262</v>
      </c>
      <c r="H340" s="287">
        <v>0.91600000000000004</v>
      </c>
      <c r="I340" s="288"/>
      <c r="J340" s="289">
        <f>ROUND(I340*H340,2)</f>
        <v>0</v>
      </c>
      <c r="K340" s="285" t="s">
        <v>170</v>
      </c>
      <c r="L340" s="290"/>
      <c r="M340" s="291" t="s">
        <v>19</v>
      </c>
      <c r="N340" s="292" t="s">
        <v>44</v>
      </c>
      <c r="O340" s="86"/>
      <c r="P340" s="229">
        <f>O340*H340</f>
        <v>0</v>
      </c>
      <c r="Q340" s="229">
        <v>1</v>
      </c>
      <c r="R340" s="229">
        <f>Q340*H340</f>
        <v>0.91600000000000004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206</v>
      </c>
      <c r="AT340" s="231" t="s">
        <v>1127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171</v>
      </c>
      <c r="BM340" s="231" t="s">
        <v>1380</v>
      </c>
    </row>
    <row r="341" s="13" customFormat="1">
      <c r="A341" s="13"/>
      <c r="B341" s="233"/>
      <c r="C341" s="234"/>
      <c r="D341" s="235" t="s">
        <v>173</v>
      </c>
      <c r="E341" s="236" t="s">
        <v>19</v>
      </c>
      <c r="F341" s="237" t="s">
        <v>1381</v>
      </c>
      <c r="G341" s="234"/>
      <c r="H341" s="238">
        <v>0.91600000000000004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173</v>
      </c>
      <c r="AU341" s="244" t="s">
        <v>106</v>
      </c>
      <c r="AV341" s="13" t="s">
        <v>106</v>
      </c>
      <c r="AW341" s="13" t="s">
        <v>33</v>
      </c>
      <c r="AX341" s="13" t="s">
        <v>80</v>
      </c>
      <c r="AY341" s="244" t="s">
        <v>163</v>
      </c>
    </row>
    <row r="342" s="2" customFormat="1" ht="33" customHeight="1">
      <c r="A342" s="40"/>
      <c r="B342" s="41"/>
      <c r="C342" s="220" t="s">
        <v>509</v>
      </c>
      <c r="D342" s="220" t="s">
        <v>166</v>
      </c>
      <c r="E342" s="221" t="s">
        <v>1382</v>
      </c>
      <c r="F342" s="222" t="s">
        <v>1383</v>
      </c>
      <c r="G342" s="223" t="s">
        <v>262</v>
      </c>
      <c r="H342" s="224">
        <v>6.6470000000000002</v>
      </c>
      <c r="I342" s="225"/>
      <c r="J342" s="226">
        <f>ROUND(I342*H342,2)</f>
        <v>0</v>
      </c>
      <c r="K342" s="222" t="s">
        <v>170</v>
      </c>
      <c r="L342" s="46"/>
      <c r="M342" s="227" t="s">
        <v>19</v>
      </c>
      <c r="N342" s="228" t="s">
        <v>44</v>
      </c>
      <c r="O342" s="86"/>
      <c r="P342" s="229">
        <f>O342*H342</f>
        <v>0</v>
      </c>
      <c r="Q342" s="229">
        <v>0.01221</v>
      </c>
      <c r="R342" s="229">
        <f>Q342*H342</f>
        <v>0.081159870000000009</v>
      </c>
      <c r="S342" s="229">
        <v>0</v>
      </c>
      <c r="T342" s="23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1" t="s">
        <v>171</v>
      </c>
      <c r="AT342" s="231" t="s">
        <v>166</v>
      </c>
      <c r="AU342" s="231" t="s">
        <v>106</v>
      </c>
      <c r="AY342" s="19" t="s">
        <v>163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9" t="s">
        <v>106</v>
      </c>
      <c r="BK342" s="232">
        <f>ROUND(I342*H342,2)</f>
        <v>0</v>
      </c>
      <c r="BL342" s="19" t="s">
        <v>171</v>
      </c>
      <c r="BM342" s="231" t="s">
        <v>1384</v>
      </c>
    </row>
    <row r="343" s="13" customFormat="1">
      <c r="A343" s="13"/>
      <c r="B343" s="233"/>
      <c r="C343" s="234"/>
      <c r="D343" s="235" t="s">
        <v>173</v>
      </c>
      <c r="E343" s="236" t="s">
        <v>19</v>
      </c>
      <c r="F343" s="237" t="s">
        <v>1385</v>
      </c>
      <c r="G343" s="234"/>
      <c r="H343" s="238">
        <v>3.0169999999999999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173</v>
      </c>
      <c r="AU343" s="244" t="s">
        <v>106</v>
      </c>
      <c r="AV343" s="13" t="s">
        <v>106</v>
      </c>
      <c r="AW343" s="13" t="s">
        <v>33</v>
      </c>
      <c r="AX343" s="13" t="s">
        <v>72</v>
      </c>
      <c r="AY343" s="244" t="s">
        <v>163</v>
      </c>
    </row>
    <row r="344" s="13" customFormat="1">
      <c r="A344" s="13"/>
      <c r="B344" s="233"/>
      <c r="C344" s="234"/>
      <c r="D344" s="235" t="s">
        <v>173</v>
      </c>
      <c r="E344" s="236" t="s">
        <v>19</v>
      </c>
      <c r="F344" s="237" t="s">
        <v>1386</v>
      </c>
      <c r="G344" s="234"/>
      <c r="H344" s="238">
        <v>1.4650000000000001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173</v>
      </c>
      <c r="AU344" s="244" t="s">
        <v>106</v>
      </c>
      <c r="AV344" s="13" t="s">
        <v>106</v>
      </c>
      <c r="AW344" s="13" t="s">
        <v>33</v>
      </c>
      <c r="AX344" s="13" t="s">
        <v>72</v>
      </c>
      <c r="AY344" s="244" t="s">
        <v>163</v>
      </c>
    </row>
    <row r="345" s="13" customFormat="1">
      <c r="A345" s="13"/>
      <c r="B345" s="233"/>
      <c r="C345" s="234"/>
      <c r="D345" s="235" t="s">
        <v>173</v>
      </c>
      <c r="E345" s="236" t="s">
        <v>19</v>
      </c>
      <c r="F345" s="237" t="s">
        <v>1387</v>
      </c>
      <c r="G345" s="234"/>
      <c r="H345" s="238">
        <v>1.365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173</v>
      </c>
      <c r="AU345" s="244" t="s">
        <v>106</v>
      </c>
      <c r="AV345" s="13" t="s">
        <v>106</v>
      </c>
      <c r="AW345" s="13" t="s">
        <v>33</v>
      </c>
      <c r="AX345" s="13" t="s">
        <v>72</v>
      </c>
      <c r="AY345" s="244" t="s">
        <v>163</v>
      </c>
    </row>
    <row r="346" s="13" customFormat="1">
      <c r="A346" s="13"/>
      <c r="B346" s="233"/>
      <c r="C346" s="234"/>
      <c r="D346" s="235" t="s">
        <v>173</v>
      </c>
      <c r="E346" s="236" t="s">
        <v>19</v>
      </c>
      <c r="F346" s="237" t="s">
        <v>1388</v>
      </c>
      <c r="G346" s="234"/>
      <c r="H346" s="238">
        <v>0.80000000000000004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173</v>
      </c>
      <c r="AU346" s="244" t="s">
        <v>106</v>
      </c>
      <c r="AV346" s="13" t="s">
        <v>106</v>
      </c>
      <c r="AW346" s="13" t="s">
        <v>33</v>
      </c>
      <c r="AX346" s="13" t="s">
        <v>72</v>
      </c>
      <c r="AY346" s="244" t="s">
        <v>163</v>
      </c>
    </row>
    <row r="347" s="14" customFormat="1">
      <c r="A347" s="14"/>
      <c r="B347" s="245"/>
      <c r="C347" s="246"/>
      <c r="D347" s="235" t="s">
        <v>173</v>
      </c>
      <c r="E347" s="247" t="s">
        <v>19</v>
      </c>
      <c r="F347" s="248" t="s">
        <v>175</v>
      </c>
      <c r="G347" s="246"/>
      <c r="H347" s="249">
        <v>6.6470000000000002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173</v>
      </c>
      <c r="AU347" s="255" t="s">
        <v>106</v>
      </c>
      <c r="AV347" s="14" t="s">
        <v>171</v>
      </c>
      <c r="AW347" s="14" t="s">
        <v>33</v>
      </c>
      <c r="AX347" s="14" t="s">
        <v>80</v>
      </c>
      <c r="AY347" s="255" t="s">
        <v>163</v>
      </c>
    </row>
    <row r="348" s="2" customFormat="1" ht="16.5" customHeight="1">
      <c r="A348" s="40"/>
      <c r="B348" s="41"/>
      <c r="C348" s="283" t="s">
        <v>513</v>
      </c>
      <c r="D348" s="283" t="s">
        <v>1127</v>
      </c>
      <c r="E348" s="284" t="s">
        <v>1389</v>
      </c>
      <c r="F348" s="285" t="s">
        <v>1390</v>
      </c>
      <c r="G348" s="286" t="s">
        <v>262</v>
      </c>
      <c r="H348" s="287">
        <v>3.6190000000000002</v>
      </c>
      <c r="I348" s="288"/>
      <c r="J348" s="289">
        <f>ROUND(I348*H348,2)</f>
        <v>0</v>
      </c>
      <c r="K348" s="285" t="s">
        <v>170</v>
      </c>
      <c r="L348" s="290"/>
      <c r="M348" s="291" t="s">
        <v>19</v>
      </c>
      <c r="N348" s="292" t="s">
        <v>44</v>
      </c>
      <c r="O348" s="86"/>
      <c r="P348" s="229">
        <f>O348*H348</f>
        <v>0</v>
      </c>
      <c r="Q348" s="229">
        <v>1</v>
      </c>
      <c r="R348" s="229">
        <f>Q348*H348</f>
        <v>3.6190000000000002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206</v>
      </c>
      <c r="AT348" s="231" t="s">
        <v>1127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171</v>
      </c>
      <c r="BM348" s="231" t="s">
        <v>1391</v>
      </c>
    </row>
    <row r="349" s="13" customFormat="1">
      <c r="A349" s="13"/>
      <c r="B349" s="233"/>
      <c r="C349" s="234"/>
      <c r="D349" s="235" t="s">
        <v>173</v>
      </c>
      <c r="E349" s="236" t="s">
        <v>19</v>
      </c>
      <c r="F349" s="237" t="s">
        <v>1392</v>
      </c>
      <c r="G349" s="234"/>
      <c r="H349" s="238">
        <v>3.6190000000000002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173</v>
      </c>
      <c r="AU349" s="244" t="s">
        <v>106</v>
      </c>
      <c r="AV349" s="13" t="s">
        <v>106</v>
      </c>
      <c r="AW349" s="13" t="s">
        <v>33</v>
      </c>
      <c r="AX349" s="13" t="s">
        <v>80</v>
      </c>
      <c r="AY349" s="244" t="s">
        <v>163</v>
      </c>
    </row>
    <row r="350" s="2" customFormat="1" ht="16.5" customHeight="1">
      <c r="A350" s="40"/>
      <c r="B350" s="41"/>
      <c r="C350" s="283" t="s">
        <v>518</v>
      </c>
      <c r="D350" s="283" t="s">
        <v>1127</v>
      </c>
      <c r="E350" s="284" t="s">
        <v>1393</v>
      </c>
      <c r="F350" s="285" t="s">
        <v>1394</v>
      </c>
      <c r="G350" s="286" t="s">
        <v>262</v>
      </c>
      <c r="H350" s="287">
        <v>1.758</v>
      </c>
      <c r="I350" s="288"/>
      <c r="J350" s="289">
        <f>ROUND(I350*H350,2)</f>
        <v>0</v>
      </c>
      <c r="K350" s="285" t="s">
        <v>170</v>
      </c>
      <c r="L350" s="290"/>
      <c r="M350" s="291" t="s">
        <v>19</v>
      </c>
      <c r="N350" s="292" t="s">
        <v>44</v>
      </c>
      <c r="O350" s="86"/>
      <c r="P350" s="229">
        <f>O350*H350</f>
        <v>0</v>
      </c>
      <c r="Q350" s="229">
        <v>1</v>
      </c>
      <c r="R350" s="229">
        <f>Q350*H350</f>
        <v>1.758</v>
      </c>
      <c r="S350" s="229">
        <v>0</v>
      </c>
      <c r="T350" s="23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206</v>
      </c>
      <c r="AT350" s="231" t="s">
        <v>1127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171</v>
      </c>
      <c r="BM350" s="231" t="s">
        <v>1395</v>
      </c>
    </row>
    <row r="351" s="13" customFormat="1">
      <c r="A351" s="13"/>
      <c r="B351" s="233"/>
      <c r="C351" s="234"/>
      <c r="D351" s="235" t="s">
        <v>173</v>
      </c>
      <c r="E351" s="236" t="s">
        <v>19</v>
      </c>
      <c r="F351" s="237" t="s">
        <v>1396</v>
      </c>
      <c r="G351" s="234"/>
      <c r="H351" s="238">
        <v>1.758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173</v>
      </c>
      <c r="AU351" s="244" t="s">
        <v>106</v>
      </c>
      <c r="AV351" s="13" t="s">
        <v>106</v>
      </c>
      <c r="AW351" s="13" t="s">
        <v>33</v>
      </c>
      <c r="AX351" s="13" t="s">
        <v>80</v>
      </c>
      <c r="AY351" s="244" t="s">
        <v>163</v>
      </c>
    </row>
    <row r="352" s="2" customFormat="1" ht="16.5" customHeight="1">
      <c r="A352" s="40"/>
      <c r="B352" s="41"/>
      <c r="C352" s="283" t="s">
        <v>522</v>
      </c>
      <c r="D352" s="283" t="s">
        <v>1127</v>
      </c>
      <c r="E352" s="284" t="s">
        <v>1397</v>
      </c>
      <c r="F352" s="285" t="s">
        <v>1398</v>
      </c>
      <c r="G352" s="286" t="s">
        <v>262</v>
      </c>
      <c r="H352" s="287">
        <v>1.6379999999999999</v>
      </c>
      <c r="I352" s="288"/>
      <c r="J352" s="289">
        <f>ROUND(I352*H352,2)</f>
        <v>0</v>
      </c>
      <c r="K352" s="285" t="s">
        <v>170</v>
      </c>
      <c r="L352" s="290"/>
      <c r="M352" s="291" t="s">
        <v>19</v>
      </c>
      <c r="N352" s="292" t="s">
        <v>44</v>
      </c>
      <c r="O352" s="86"/>
      <c r="P352" s="229">
        <f>O352*H352</f>
        <v>0</v>
      </c>
      <c r="Q352" s="229">
        <v>1</v>
      </c>
      <c r="R352" s="229">
        <f>Q352*H352</f>
        <v>1.6379999999999999</v>
      </c>
      <c r="S352" s="229">
        <v>0</v>
      </c>
      <c r="T352" s="23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206</v>
      </c>
      <c r="AT352" s="231" t="s">
        <v>1127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171</v>
      </c>
      <c r="BM352" s="231" t="s">
        <v>1399</v>
      </c>
    </row>
    <row r="353" s="13" customFormat="1">
      <c r="A353" s="13"/>
      <c r="B353" s="233"/>
      <c r="C353" s="234"/>
      <c r="D353" s="235" t="s">
        <v>173</v>
      </c>
      <c r="E353" s="236" t="s">
        <v>19</v>
      </c>
      <c r="F353" s="237" t="s">
        <v>1400</v>
      </c>
      <c r="G353" s="234"/>
      <c r="H353" s="238">
        <v>1.6379999999999999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173</v>
      </c>
      <c r="AU353" s="244" t="s">
        <v>106</v>
      </c>
      <c r="AV353" s="13" t="s">
        <v>106</v>
      </c>
      <c r="AW353" s="13" t="s">
        <v>33</v>
      </c>
      <c r="AX353" s="13" t="s">
        <v>80</v>
      </c>
      <c r="AY353" s="244" t="s">
        <v>163</v>
      </c>
    </row>
    <row r="354" s="2" customFormat="1" ht="16.5" customHeight="1">
      <c r="A354" s="40"/>
      <c r="B354" s="41"/>
      <c r="C354" s="283" t="s">
        <v>527</v>
      </c>
      <c r="D354" s="283" t="s">
        <v>1127</v>
      </c>
      <c r="E354" s="284" t="s">
        <v>1401</v>
      </c>
      <c r="F354" s="285" t="s">
        <v>1402</v>
      </c>
      <c r="G354" s="286" t="s">
        <v>262</v>
      </c>
      <c r="H354" s="287">
        <v>0.95999999999999996</v>
      </c>
      <c r="I354" s="288"/>
      <c r="J354" s="289">
        <f>ROUND(I354*H354,2)</f>
        <v>0</v>
      </c>
      <c r="K354" s="285" t="s">
        <v>170</v>
      </c>
      <c r="L354" s="290"/>
      <c r="M354" s="291" t="s">
        <v>19</v>
      </c>
      <c r="N354" s="292" t="s">
        <v>44</v>
      </c>
      <c r="O354" s="86"/>
      <c r="P354" s="229">
        <f>O354*H354</f>
        <v>0</v>
      </c>
      <c r="Q354" s="229">
        <v>1</v>
      </c>
      <c r="R354" s="229">
        <f>Q354*H354</f>
        <v>0.95999999999999996</v>
      </c>
      <c r="S354" s="229">
        <v>0</v>
      </c>
      <c r="T354" s="23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206</v>
      </c>
      <c r="AT354" s="231" t="s">
        <v>1127</v>
      </c>
      <c r="AU354" s="231" t="s">
        <v>106</v>
      </c>
      <c r="AY354" s="19" t="s">
        <v>163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106</v>
      </c>
      <c r="BK354" s="232">
        <f>ROUND(I354*H354,2)</f>
        <v>0</v>
      </c>
      <c r="BL354" s="19" t="s">
        <v>171</v>
      </c>
      <c r="BM354" s="231" t="s">
        <v>1403</v>
      </c>
    </row>
    <row r="355" s="13" customFormat="1">
      <c r="A355" s="13"/>
      <c r="B355" s="233"/>
      <c r="C355" s="234"/>
      <c r="D355" s="235" t="s">
        <v>173</v>
      </c>
      <c r="E355" s="236" t="s">
        <v>19</v>
      </c>
      <c r="F355" s="237" t="s">
        <v>1404</v>
      </c>
      <c r="G355" s="234"/>
      <c r="H355" s="238">
        <v>0.95999999999999996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173</v>
      </c>
      <c r="AU355" s="244" t="s">
        <v>106</v>
      </c>
      <c r="AV355" s="13" t="s">
        <v>106</v>
      </c>
      <c r="AW355" s="13" t="s">
        <v>33</v>
      </c>
      <c r="AX355" s="13" t="s">
        <v>80</v>
      </c>
      <c r="AY355" s="244" t="s">
        <v>163</v>
      </c>
    </row>
    <row r="356" s="2" customFormat="1" ht="21.75" customHeight="1">
      <c r="A356" s="40"/>
      <c r="B356" s="41"/>
      <c r="C356" s="220" t="s">
        <v>532</v>
      </c>
      <c r="D356" s="220" t="s">
        <v>166</v>
      </c>
      <c r="E356" s="221" t="s">
        <v>1405</v>
      </c>
      <c r="F356" s="222" t="s">
        <v>1406</v>
      </c>
      <c r="G356" s="223" t="s">
        <v>169</v>
      </c>
      <c r="H356" s="224">
        <v>29.5</v>
      </c>
      <c r="I356" s="225"/>
      <c r="J356" s="226">
        <f>ROUND(I356*H356,2)</f>
        <v>0</v>
      </c>
      <c r="K356" s="222" t="s">
        <v>170</v>
      </c>
      <c r="L356" s="46"/>
      <c r="M356" s="227" t="s">
        <v>19</v>
      </c>
      <c r="N356" s="228" t="s">
        <v>44</v>
      </c>
      <c r="O356" s="86"/>
      <c r="P356" s="229">
        <f>O356*H356</f>
        <v>0</v>
      </c>
      <c r="Q356" s="229">
        <v>0.0012600000000000001</v>
      </c>
      <c r="R356" s="229">
        <f>Q356*H356</f>
        <v>0.037170000000000002</v>
      </c>
      <c r="S356" s="229">
        <v>0</v>
      </c>
      <c r="T356" s="23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1" t="s">
        <v>171</v>
      </c>
      <c r="AT356" s="231" t="s">
        <v>166</v>
      </c>
      <c r="AU356" s="231" t="s">
        <v>106</v>
      </c>
      <c r="AY356" s="19" t="s">
        <v>163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9" t="s">
        <v>106</v>
      </c>
      <c r="BK356" s="232">
        <f>ROUND(I356*H356,2)</f>
        <v>0</v>
      </c>
      <c r="BL356" s="19" t="s">
        <v>171</v>
      </c>
      <c r="BM356" s="231" t="s">
        <v>1407</v>
      </c>
    </row>
    <row r="357" s="2" customFormat="1" ht="33" customHeight="1">
      <c r="A357" s="40"/>
      <c r="B357" s="41"/>
      <c r="C357" s="220" t="s">
        <v>1408</v>
      </c>
      <c r="D357" s="220" t="s">
        <v>166</v>
      </c>
      <c r="E357" s="221" t="s">
        <v>1409</v>
      </c>
      <c r="F357" s="222" t="s">
        <v>1410</v>
      </c>
      <c r="G357" s="223" t="s">
        <v>279</v>
      </c>
      <c r="H357" s="224">
        <v>80</v>
      </c>
      <c r="I357" s="225"/>
      <c r="J357" s="226">
        <f>ROUND(I357*H357,2)</f>
        <v>0</v>
      </c>
      <c r="K357" s="222" t="s">
        <v>170</v>
      </c>
      <c r="L357" s="46"/>
      <c r="M357" s="227" t="s">
        <v>19</v>
      </c>
      <c r="N357" s="228" t="s">
        <v>44</v>
      </c>
      <c r="O357" s="86"/>
      <c r="P357" s="229">
        <f>O357*H357</f>
        <v>0</v>
      </c>
      <c r="Q357" s="229">
        <v>0.00079000000000000001</v>
      </c>
      <c r="R357" s="229">
        <f>Q357*H357</f>
        <v>0.063200000000000006</v>
      </c>
      <c r="S357" s="229">
        <v>1.0000000000000001E-05</v>
      </c>
      <c r="T357" s="230">
        <f>S357*H357</f>
        <v>0.00080000000000000004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1" t="s">
        <v>171</v>
      </c>
      <c r="AT357" s="231" t="s">
        <v>166</v>
      </c>
      <c r="AU357" s="231" t="s">
        <v>106</v>
      </c>
      <c r="AY357" s="19" t="s">
        <v>163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9" t="s">
        <v>106</v>
      </c>
      <c r="BK357" s="232">
        <f>ROUND(I357*H357,2)</f>
        <v>0</v>
      </c>
      <c r="BL357" s="19" t="s">
        <v>171</v>
      </c>
      <c r="BM357" s="231" t="s">
        <v>1411</v>
      </c>
    </row>
    <row r="358" s="2" customFormat="1" ht="33" customHeight="1">
      <c r="A358" s="40"/>
      <c r="B358" s="41"/>
      <c r="C358" s="220" t="s">
        <v>539</v>
      </c>
      <c r="D358" s="220" t="s">
        <v>166</v>
      </c>
      <c r="E358" s="221" t="s">
        <v>1412</v>
      </c>
      <c r="F358" s="222" t="s">
        <v>1413</v>
      </c>
      <c r="G358" s="223" t="s">
        <v>279</v>
      </c>
      <c r="H358" s="224">
        <v>250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0.0011900000000000001</v>
      </c>
      <c r="R358" s="229">
        <f>Q358*H358</f>
        <v>0.29750000000000004</v>
      </c>
      <c r="S358" s="229">
        <v>1.0000000000000001E-05</v>
      </c>
      <c r="T358" s="230">
        <f>S358*H358</f>
        <v>0.0025000000000000001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171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171</v>
      </c>
      <c r="BM358" s="231" t="s">
        <v>1414</v>
      </c>
    </row>
    <row r="359" s="2" customFormat="1" ht="33" customHeight="1">
      <c r="A359" s="40"/>
      <c r="B359" s="41"/>
      <c r="C359" s="220" t="s">
        <v>1415</v>
      </c>
      <c r="D359" s="220" t="s">
        <v>166</v>
      </c>
      <c r="E359" s="221" t="s">
        <v>1416</v>
      </c>
      <c r="F359" s="222" t="s">
        <v>1417</v>
      </c>
      <c r="G359" s="223" t="s">
        <v>279</v>
      </c>
      <c r="H359" s="224">
        <v>280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0.0017799999999999999</v>
      </c>
      <c r="R359" s="229">
        <f>Q359*H359</f>
        <v>0.49839999999999995</v>
      </c>
      <c r="S359" s="229">
        <v>1.0000000000000001E-05</v>
      </c>
      <c r="T359" s="230">
        <f>S359*H359</f>
        <v>0.0028000000000000004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171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171</v>
      </c>
      <c r="BM359" s="231" t="s">
        <v>1418</v>
      </c>
    </row>
    <row r="360" s="2" customFormat="1" ht="55.5" customHeight="1">
      <c r="A360" s="40"/>
      <c r="B360" s="41"/>
      <c r="C360" s="220" t="s">
        <v>543</v>
      </c>
      <c r="D360" s="220" t="s">
        <v>166</v>
      </c>
      <c r="E360" s="221" t="s">
        <v>1419</v>
      </c>
      <c r="F360" s="222" t="s">
        <v>1420</v>
      </c>
      <c r="G360" s="223" t="s">
        <v>178</v>
      </c>
      <c r="H360" s="224">
        <v>24</v>
      </c>
      <c r="I360" s="225"/>
      <c r="J360" s="226">
        <f>ROUND(I360*H360,2)</f>
        <v>0</v>
      </c>
      <c r="K360" s="222" t="s">
        <v>170</v>
      </c>
      <c r="L360" s="46"/>
      <c r="M360" s="227" t="s">
        <v>19</v>
      </c>
      <c r="N360" s="228" t="s">
        <v>44</v>
      </c>
      <c r="O360" s="86"/>
      <c r="P360" s="229">
        <f>O360*H360</f>
        <v>0</v>
      </c>
      <c r="Q360" s="229">
        <v>1.8702000000000001</v>
      </c>
      <c r="R360" s="229">
        <f>Q360*H360</f>
        <v>44.884799999999998</v>
      </c>
      <c r="S360" s="229">
        <v>0</v>
      </c>
      <c r="T360" s="230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171</v>
      </c>
      <c r="AT360" s="231" t="s">
        <v>166</v>
      </c>
      <c r="AU360" s="231" t="s">
        <v>106</v>
      </c>
      <c r="AY360" s="19" t="s">
        <v>163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106</v>
      </c>
      <c r="BK360" s="232">
        <f>ROUND(I360*H360,2)</f>
        <v>0</v>
      </c>
      <c r="BL360" s="19" t="s">
        <v>171</v>
      </c>
      <c r="BM360" s="231" t="s">
        <v>1421</v>
      </c>
    </row>
    <row r="361" s="2" customFormat="1" ht="33" customHeight="1">
      <c r="A361" s="40"/>
      <c r="B361" s="41"/>
      <c r="C361" s="220" t="s">
        <v>547</v>
      </c>
      <c r="D361" s="220" t="s">
        <v>166</v>
      </c>
      <c r="E361" s="221" t="s">
        <v>1422</v>
      </c>
      <c r="F361" s="222" t="s">
        <v>1423</v>
      </c>
      <c r="G361" s="223" t="s">
        <v>420</v>
      </c>
      <c r="H361" s="224">
        <v>50</v>
      </c>
      <c r="I361" s="225"/>
      <c r="J361" s="226">
        <f>ROUND(I361*H361,2)</f>
        <v>0</v>
      </c>
      <c r="K361" s="222" t="s">
        <v>19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171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171</v>
      </c>
      <c r="BM361" s="231" t="s">
        <v>1424</v>
      </c>
    </row>
    <row r="362" s="2" customFormat="1" ht="33" customHeight="1">
      <c r="A362" s="40"/>
      <c r="B362" s="41"/>
      <c r="C362" s="220" t="s">
        <v>1425</v>
      </c>
      <c r="D362" s="220" t="s">
        <v>166</v>
      </c>
      <c r="E362" s="221" t="s">
        <v>1426</v>
      </c>
      <c r="F362" s="222" t="s">
        <v>1427</v>
      </c>
      <c r="G362" s="223" t="s">
        <v>420</v>
      </c>
      <c r="H362" s="224">
        <v>30</v>
      </c>
      <c r="I362" s="225"/>
      <c r="J362" s="226">
        <f>ROUND(I362*H362,2)</f>
        <v>0</v>
      </c>
      <c r="K362" s="222" t="s">
        <v>19</v>
      </c>
      <c r="L362" s="46"/>
      <c r="M362" s="227" t="s">
        <v>19</v>
      </c>
      <c r="N362" s="228" t="s">
        <v>44</v>
      </c>
      <c r="O362" s="86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1" t="s">
        <v>171</v>
      </c>
      <c r="AT362" s="231" t="s">
        <v>166</v>
      </c>
      <c r="AU362" s="231" t="s">
        <v>106</v>
      </c>
      <c r="AY362" s="19" t="s">
        <v>163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9" t="s">
        <v>106</v>
      </c>
      <c r="BK362" s="232">
        <f>ROUND(I362*H362,2)</f>
        <v>0</v>
      </c>
      <c r="BL362" s="19" t="s">
        <v>171</v>
      </c>
      <c r="BM362" s="231" t="s">
        <v>1428</v>
      </c>
    </row>
    <row r="363" s="2" customFormat="1" ht="33" customHeight="1">
      <c r="A363" s="40"/>
      <c r="B363" s="41"/>
      <c r="C363" s="220" t="s">
        <v>1429</v>
      </c>
      <c r="D363" s="220" t="s">
        <v>166</v>
      </c>
      <c r="E363" s="221" t="s">
        <v>1430</v>
      </c>
      <c r="F363" s="222" t="s">
        <v>1431</v>
      </c>
      <c r="G363" s="223" t="s">
        <v>420</v>
      </c>
      <c r="H363" s="224">
        <v>10</v>
      </c>
      <c r="I363" s="225"/>
      <c r="J363" s="226">
        <f>ROUND(I363*H363,2)</f>
        <v>0</v>
      </c>
      <c r="K363" s="222" t="s">
        <v>19</v>
      </c>
      <c r="L363" s="46"/>
      <c r="M363" s="227" t="s">
        <v>19</v>
      </c>
      <c r="N363" s="228" t="s">
        <v>44</v>
      </c>
      <c r="O363" s="86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171</v>
      </c>
      <c r="AT363" s="231" t="s">
        <v>166</v>
      </c>
      <c r="AU363" s="231" t="s">
        <v>106</v>
      </c>
      <c r="AY363" s="19" t="s">
        <v>163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106</v>
      </c>
      <c r="BK363" s="232">
        <f>ROUND(I363*H363,2)</f>
        <v>0</v>
      </c>
      <c r="BL363" s="19" t="s">
        <v>171</v>
      </c>
      <c r="BM363" s="231" t="s">
        <v>1432</v>
      </c>
    </row>
    <row r="364" s="2" customFormat="1" ht="33" customHeight="1">
      <c r="A364" s="40"/>
      <c r="B364" s="41"/>
      <c r="C364" s="220" t="s">
        <v>1433</v>
      </c>
      <c r="D364" s="220" t="s">
        <v>166</v>
      </c>
      <c r="E364" s="221" t="s">
        <v>1434</v>
      </c>
      <c r="F364" s="222" t="s">
        <v>1435</v>
      </c>
      <c r="G364" s="223" t="s">
        <v>420</v>
      </c>
      <c r="H364" s="224">
        <v>15</v>
      </c>
      <c r="I364" s="225"/>
      <c r="J364" s="226">
        <f>ROUND(I364*H364,2)</f>
        <v>0</v>
      </c>
      <c r="K364" s="222" t="s">
        <v>19</v>
      </c>
      <c r="L364" s="46"/>
      <c r="M364" s="227" t="s">
        <v>19</v>
      </c>
      <c r="N364" s="228" t="s">
        <v>44</v>
      </c>
      <c r="O364" s="86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1" t="s">
        <v>171</v>
      </c>
      <c r="AT364" s="231" t="s">
        <v>166</v>
      </c>
      <c r="AU364" s="231" t="s">
        <v>106</v>
      </c>
      <c r="AY364" s="19" t="s">
        <v>163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9" t="s">
        <v>106</v>
      </c>
      <c r="BK364" s="232">
        <f>ROUND(I364*H364,2)</f>
        <v>0</v>
      </c>
      <c r="BL364" s="19" t="s">
        <v>171</v>
      </c>
      <c r="BM364" s="231" t="s">
        <v>1436</v>
      </c>
    </row>
    <row r="365" s="2" customFormat="1" ht="33" customHeight="1">
      <c r="A365" s="40"/>
      <c r="B365" s="41"/>
      <c r="C365" s="220" t="s">
        <v>1437</v>
      </c>
      <c r="D365" s="220" t="s">
        <v>166</v>
      </c>
      <c r="E365" s="221" t="s">
        <v>1438</v>
      </c>
      <c r="F365" s="222" t="s">
        <v>1439</v>
      </c>
      <c r="G365" s="223" t="s">
        <v>420</v>
      </c>
      <c r="H365" s="224">
        <v>15</v>
      </c>
      <c r="I365" s="225"/>
      <c r="J365" s="226">
        <f>ROUND(I365*H365,2)</f>
        <v>0</v>
      </c>
      <c r="K365" s="222" t="s">
        <v>19</v>
      </c>
      <c r="L365" s="46"/>
      <c r="M365" s="227" t="s">
        <v>19</v>
      </c>
      <c r="N365" s="228" t="s">
        <v>44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171</v>
      </c>
      <c r="AT365" s="231" t="s">
        <v>166</v>
      </c>
      <c r="AU365" s="231" t="s">
        <v>106</v>
      </c>
      <c r="AY365" s="19" t="s">
        <v>163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106</v>
      </c>
      <c r="BK365" s="232">
        <f>ROUND(I365*H365,2)</f>
        <v>0</v>
      </c>
      <c r="BL365" s="19" t="s">
        <v>171</v>
      </c>
      <c r="BM365" s="231" t="s">
        <v>1440</v>
      </c>
    </row>
    <row r="366" s="2" customFormat="1" ht="21.75" customHeight="1">
      <c r="A366" s="40"/>
      <c r="B366" s="41"/>
      <c r="C366" s="220" t="s">
        <v>551</v>
      </c>
      <c r="D366" s="220" t="s">
        <v>166</v>
      </c>
      <c r="E366" s="221" t="s">
        <v>1441</v>
      </c>
      <c r="F366" s="222" t="s">
        <v>1442</v>
      </c>
      <c r="G366" s="223" t="s">
        <v>178</v>
      </c>
      <c r="H366" s="224">
        <v>23</v>
      </c>
      <c r="I366" s="225"/>
      <c r="J366" s="226">
        <f>ROUND(I366*H366,2)</f>
        <v>0</v>
      </c>
      <c r="K366" s="222" t="s">
        <v>170</v>
      </c>
      <c r="L366" s="46"/>
      <c r="M366" s="227" t="s">
        <v>19</v>
      </c>
      <c r="N366" s="228" t="s">
        <v>44</v>
      </c>
      <c r="O366" s="86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1" t="s">
        <v>171</v>
      </c>
      <c r="AT366" s="231" t="s">
        <v>166</v>
      </c>
      <c r="AU366" s="231" t="s">
        <v>106</v>
      </c>
      <c r="AY366" s="19" t="s">
        <v>163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9" t="s">
        <v>106</v>
      </c>
      <c r="BK366" s="232">
        <f>ROUND(I366*H366,2)</f>
        <v>0</v>
      </c>
      <c r="BL366" s="19" t="s">
        <v>171</v>
      </c>
      <c r="BM366" s="231" t="s">
        <v>1443</v>
      </c>
    </row>
    <row r="367" s="13" customFormat="1">
      <c r="A367" s="13"/>
      <c r="B367" s="233"/>
      <c r="C367" s="234"/>
      <c r="D367" s="235" t="s">
        <v>173</v>
      </c>
      <c r="E367" s="236" t="s">
        <v>19</v>
      </c>
      <c r="F367" s="237" t="s">
        <v>1444</v>
      </c>
      <c r="G367" s="234"/>
      <c r="H367" s="238">
        <v>23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173</v>
      </c>
      <c r="AU367" s="244" t="s">
        <v>106</v>
      </c>
      <c r="AV367" s="13" t="s">
        <v>106</v>
      </c>
      <c r="AW367" s="13" t="s">
        <v>33</v>
      </c>
      <c r="AX367" s="13" t="s">
        <v>72</v>
      </c>
      <c r="AY367" s="244" t="s">
        <v>163</v>
      </c>
    </row>
    <row r="368" s="14" customFormat="1">
      <c r="A368" s="14"/>
      <c r="B368" s="245"/>
      <c r="C368" s="246"/>
      <c r="D368" s="235" t="s">
        <v>173</v>
      </c>
      <c r="E368" s="247" t="s">
        <v>19</v>
      </c>
      <c r="F368" s="248" t="s">
        <v>175</v>
      </c>
      <c r="G368" s="246"/>
      <c r="H368" s="249">
        <v>23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173</v>
      </c>
      <c r="AU368" s="255" t="s">
        <v>106</v>
      </c>
      <c r="AV368" s="14" t="s">
        <v>171</v>
      </c>
      <c r="AW368" s="14" t="s">
        <v>33</v>
      </c>
      <c r="AX368" s="14" t="s">
        <v>80</v>
      </c>
      <c r="AY368" s="255" t="s">
        <v>163</v>
      </c>
    </row>
    <row r="369" s="2" customFormat="1" ht="21.75" customHeight="1">
      <c r="A369" s="40"/>
      <c r="B369" s="41"/>
      <c r="C369" s="220" t="s">
        <v>556</v>
      </c>
      <c r="D369" s="220" t="s">
        <v>166</v>
      </c>
      <c r="E369" s="221" t="s">
        <v>1445</v>
      </c>
      <c r="F369" s="222" t="s">
        <v>1446</v>
      </c>
      <c r="G369" s="223" t="s">
        <v>169</v>
      </c>
      <c r="H369" s="224">
        <v>257.60000000000002</v>
      </c>
      <c r="I369" s="225"/>
      <c r="J369" s="226">
        <f>ROUND(I369*H369,2)</f>
        <v>0</v>
      </c>
      <c r="K369" s="222" t="s">
        <v>170</v>
      </c>
      <c r="L369" s="46"/>
      <c r="M369" s="227" t="s">
        <v>19</v>
      </c>
      <c r="N369" s="228" t="s">
        <v>44</v>
      </c>
      <c r="O369" s="86"/>
      <c r="P369" s="229">
        <f>O369*H369</f>
        <v>0</v>
      </c>
      <c r="Q369" s="229">
        <v>0.0023700000000000001</v>
      </c>
      <c r="R369" s="229">
        <f>Q369*H369</f>
        <v>0.61051200000000005</v>
      </c>
      <c r="S369" s="229">
        <v>0</v>
      </c>
      <c r="T369" s="23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1" t="s">
        <v>171</v>
      </c>
      <c r="AT369" s="231" t="s">
        <v>166</v>
      </c>
      <c r="AU369" s="231" t="s">
        <v>106</v>
      </c>
      <c r="AY369" s="19" t="s">
        <v>163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9" t="s">
        <v>106</v>
      </c>
      <c r="BK369" s="232">
        <f>ROUND(I369*H369,2)</f>
        <v>0</v>
      </c>
      <c r="BL369" s="19" t="s">
        <v>171</v>
      </c>
      <c r="BM369" s="231" t="s">
        <v>1447</v>
      </c>
    </row>
    <row r="370" s="13" customFormat="1">
      <c r="A370" s="13"/>
      <c r="B370" s="233"/>
      <c r="C370" s="234"/>
      <c r="D370" s="235" t="s">
        <v>173</v>
      </c>
      <c r="E370" s="236" t="s">
        <v>19</v>
      </c>
      <c r="F370" s="237" t="s">
        <v>1448</v>
      </c>
      <c r="G370" s="234"/>
      <c r="H370" s="238">
        <v>257.60000000000002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173</v>
      </c>
      <c r="AU370" s="244" t="s">
        <v>106</v>
      </c>
      <c r="AV370" s="13" t="s">
        <v>106</v>
      </c>
      <c r="AW370" s="13" t="s">
        <v>33</v>
      </c>
      <c r="AX370" s="13" t="s">
        <v>80</v>
      </c>
      <c r="AY370" s="244" t="s">
        <v>163</v>
      </c>
    </row>
    <row r="371" s="2" customFormat="1" ht="21.75" customHeight="1">
      <c r="A371" s="40"/>
      <c r="B371" s="41"/>
      <c r="C371" s="220" t="s">
        <v>560</v>
      </c>
      <c r="D371" s="220" t="s">
        <v>166</v>
      </c>
      <c r="E371" s="221" t="s">
        <v>1449</v>
      </c>
      <c r="F371" s="222" t="s">
        <v>1450</v>
      </c>
      <c r="G371" s="223" t="s">
        <v>169</v>
      </c>
      <c r="H371" s="224">
        <v>257</v>
      </c>
      <c r="I371" s="225"/>
      <c r="J371" s="226">
        <f>ROUND(I371*H371,2)</f>
        <v>0</v>
      </c>
      <c r="K371" s="222" t="s">
        <v>170</v>
      </c>
      <c r="L371" s="46"/>
      <c r="M371" s="227" t="s">
        <v>19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171</v>
      </c>
      <c r="AT371" s="231" t="s">
        <v>166</v>
      </c>
      <c r="AU371" s="231" t="s">
        <v>106</v>
      </c>
      <c r="AY371" s="19" t="s">
        <v>163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106</v>
      </c>
      <c r="BK371" s="232">
        <f>ROUND(I371*H371,2)</f>
        <v>0</v>
      </c>
      <c r="BL371" s="19" t="s">
        <v>171</v>
      </c>
      <c r="BM371" s="231" t="s">
        <v>1451</v>
      </c>
    </row>
    <row r="372" s="2" customFormat="1" ht="33" customHeight="1">
      <c r="A372" s="40"/>
      <c r="B372" s="41"/>
      <c r="C372" s="220" t="s">
        <v>1452</v>
      </c>
      <c r="D372" s="220" t="s">
        <v>166</v>
      </c>
      <c r="E372" s="221" t="s">
        <v>1453</v>
      </c>
      <c r="F372" s="222" t="s">
        <v>1454</v>
      </c>
      <c r="G372" s="223" t="s">
        <v>169</v>
      </c>
      <c r="H372" s="224">
        <v>257</v>
      </c>
      <c r="I372" s="225"/>
      <c r="J372" s="226">
        <f>ROUND(I372*H372,2)</f>
        <v>0</v>
      </c>
      <c r="K372" s="222" t="s">
        <v>170</v>
      </c>
      <c r="L372" s="46"/>
      <c r="M372" s="227" t="s">
        <v>19</v>
      </c>
      <c r="N372" s="228" t="s">
        <v>44</v>
      </c>
      <c r="O372" s="86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1" t="s">
        <v>171</v>
      </c>
      <c r="AT372" s="231" t="s">
        <v>166</v>
      </c>
      <c r="AU372" s="231" t="s">
        <v>106</v>
      </c>
      <c r="AY372" s="19" t="s">
        <v>163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9" t="s">
        <v>106</v>
      </c>
      <c r="BK372" s="232">
        <f>ROUND(I372*H372,2)</f>
        <v>0</v>
      </c>
      <c r="BL372" s="19" t="s">
        <v>171</v>
      </c>
      <c r="BM372" s="231" t="s">
        <v>1455</v>
      </c>
    </row>
    <row r="373" s="2" customFormat="1" ht="21.75" customHeight="1">
      <c r="A373" s="40"/>
      <c r="B373" s="41"/>
      <c r="C373" s="220" t="s">
        <v>565</v>
      </c>
      <c r="D373" s="220" t="s">
        <v>166</v>
      </c>
      <c r="E373" s="221" t="s">
        <v>1456</v>
      </c>
      <c r="F373" s="222" t="s">
        <v>1457</v>
      </c>
      <c r="G373" s="223" t="s">
        <v>262</v>
      </c>
      <c r="H373" s="224">
        <v>14.491</v>
      </c>
      <c r="I373" s="225"/>
      <c r="J373" s="226">
        <f>ROUND(I373*H373,2)</f>
        <v>0</v>
      </c>
      <c r="K373" s="222" t="s">
        <v>170</v>
      </c>
      <c r="L373" s="46"/>
      <c r="M373" s="227" t="s">
        <v>19</v>
      </c>
      <c r="N373" s="228" t="s">
        <v>44</v>
      </c>
      <c r="O373" s="86"/>
      <c r="P373" s="229">
        <f>O373*H373</f>
        <v>0</v>
      </c>
      <c r="Q373" s="229">
        <v>1.04331</v>
      </c>
      <c r="R373" s="229">
        <f>Q373*H373</f>
        <v>15.118605209999998</v>
      </c>
      <c r="S373" s="229">
        <v>0</v>
      </c>
      <c r="T373" s="230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1" t="s">
        <v>171</v>
      </c>
      <c r="AT373" s="231" t="s">
        <v>166</v>
      </c>
      <c r="AU373" s="231" t="s">
        <v>106</v>
      </c>
      <c r="AY373" s="19" t="s">
        <v>163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9" t="s">
        <v>106</v>
      </c>
      <c r="BK373" s="232">
        <f>ROUND(I373*H373,2)</f>
        <v>0</v>
      </c>
      <c r="BL373" s="19" t="s">
        <v>171</v>
      </c>
      <c r="BM373" s="231" t="s">
        <v>1458</v>
      </c>
    </row>
    <row r="374" s="13" customFormat="1">
      <c r="A374" s="13"/>
      <c r="B374" s="233"/>
      <c r="C374" s="234"/>
      <c r="D374" s="235" t="s">
        <v>173</v>
      </c>
      <c r="E374" s="236" t="s">
        <v>19</v>
      </c>
      <c r="F374" s="237" t="s">
        <v>1459</v>
      </c>
      <c r="G374" s="234"/>
      <c r="H374" s="238">
        <v>14.491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173</v>
      </c>
      <c r="AU374" s="244" t="s">
        <v>106</v>
      </c>
      <c r="AV374" s="13" t="s">
        <v>106</v>
      </c>
      <c r="AW374" s="13" t="s">
        <v>33</v>
      </c>
      <c r="AX374" s="13" t="s">
        <v>72</v>
      </c>
      <c r="AY374" s="244" t="s">
        <v>163</v>
      </c>
    </row>
    <row r="375" s="14" customFormat="1">
      <c r="A375" s="14"/>
      <c r="B375" s="245"/>
      <c r="C375" s="246"/>
      <c r="D375" s="235" t="s">
        <v>173</v>
      </c>
      <c r="E375" s="247" t="s">
        <v>19</v>
      </c>
      <c r="F375" s="248" t="s">
        <v>175</v>
      </c>
      <c r="G375" s="246"/>
      <c r="H375" s="249">
        <v>14.491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173</v>
      </c>
      <c r="AU375" s="255" t="s">
        <v>106</v>
      </c>
      <c r="AV375" s="14" t="s">
        <v>171</v>
      </c>
      <c r="AW375" s="14" t="s">
        <v>33</v>
      </c>
      <c r="AX375" s="14" t="s">
        <v>80</v>
      </c>
      <c r="AY375" s="255" t="s">
        <v>163</v>
      </c>
    </row>
    <row r="376" s="2" customFormat="1" ht="21.75" customHeight="1">
      <c r="A376" s="40"/>
      <c r="B376" s="41"/>
      <c r="C376" s="220" t="s">
        <v>569</v>
      </c>
      <c r="D376" s="220" t="s">
        <v>166</v>
      </c>
      <c r="E376" s="221" t="s">
        <v>1460</v>
      </c>
      <c r="F376" s="222" t="s">
        <v>1461</v>
      </c>
      <c r="G376" s="223" t="s">
        <v>178</v>
      </c>
      <c r="H376" s="224">
        <v>3.177</v>
      </c>
      <c r="I376" s="225"/>
      <c r="J376" s="226">
        <f>ROUND(I376*H376,2)</f>
        <v>0</v>
      </c>
      <c r="K376" s="222" t="s">
        <v>170</v>
      </c>
      <c r="L376" s="46"/>
      <c r="M376" s="227" t="s">
        <v>19</v>
      </c>
      <c r="N376" s="228" t="s">
        <v>44</v>
      </c>
      <c r="O376" s="86"/>
      <c r="P376" s="229">
        <f>O376*H376</f>
        <v>0</v>
      </c>
      <c r="Q376" s="229">
        <v>2.4533</v>
      </c>
      <c r="R376" s="229">
        <f>Q376*H376</f>
        <v>7.7941341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171</v>
      </c>
      <c r="AT376" s="231" t="s">
        <v>166</v>
      </c>
      <c r="AU376" s="231" t="s">
        <v>106</v>
      </c>
      <c r="AY376" s="19" t="s">
        <v>163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106</v>
      </c>
      <c r="BK376" s="232">
        <f>ROUND(I376*H376,2)</f>
        <v>0</v>
      </c>
      <c r="BL376" s="19" t="s">
        <v>171</v>
      </c>
      <c r="BM376" s="231" t="s">
        <v>1462</v>
      </c>
    </row>
    <row r="377" s="13" customFormat="1">
      <c r="A377" s="13"/>
      <c r="B377" s="233"/>
      <c r="C377" s="234"/>
      <c r="D377" s="235" t="s">
        <v>173</v>
      </c>
      <c r="E377" s="236" t="s">
        <v>19</v>
      </c>
      <c r="F377" s="237" t="s">
        <v>1463</v>
      </c>
      <c r="G377" s="234"/>
      <c r="H377" s="238">
        <v>0.61899999999999999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173</v>
      </c>
      <c r="AU377" s="244" t="s">
        <v>106</v>
      </c>
      <c r="AV377" s="13" t="s">
        <v>106</v>
      </c>
      <c r="AW377" s="13" t="s">
        <v>33</v>
      </c>
      <c r="AX377" s="13" t="s">
        <v>72</v>
      </c>
      <c r="AY377" s="244" t="s">
        <v>163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1464</v>
      </c>
      <c r="G378" s="234"/>
      <c r="H378" s="238">
        <v>1.2230000000000001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1465</v>
      </c>
      <c r="G379" s="234"/>
      <c r="H379" s="238">
        <v>0.69299999999999995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3" customFormat="1">
      <c r="A380" s="13"/>
      <c r="B380" s="233"/>
      <c r="C380" s="234"/>
      <c r="D380" s="235" t="s">
        <v>173</v>
      </c>
      <c r="E380" s="236" t="s">
        <v>19</v>
      </c>
      <c r="F380" s="237" t="s">
        <v>1466</v>
      </c>
      <c r="G380" s="234"/>
      <c r="H380" s="238">
        <v>0.23999999999999999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173</v>
      </c>
      <c r="AU380" s="244" t="s">
        <v>106</v>
      </c>
      <c r="AV380" s="13" t="s">
        <v>106</v>
      </c>
      <c r="AW380" s="13" t="s">
        <v>33</v>
      </c>
      <c r="AX380" s="13" t="s">
        <v>72</v>
      </c>
      <c r="AY380" s="244" t="s">
        <v>163</v>
      </c>
    </row>
    <row r="381" s="13" customFormat="1">
      <c r="A381" s="13"/>
      <c r="B381" s="233"/>
      <c r="C381" s="234"/>
      <c r="D381" s="235" t="s">
        <v>173</v>
      </c>
      <c r="E381" s="236" t="s">
        <v>19</v>
      </c>
      <c r="F381" s="237" t="s">
        <v>1467</v>
      </c>
      <c r="G381" s="234"/>
      <c r="H381" s="238">
        <v>0.40200000000000002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33</v>
      </c>
      <c r="AX381" s="13" t="s">
        <v>72</v>
      </c>
      <c r="AY381" s="244" t="s">
        <v>163</v>
      </c>
    </row>
    <row r="382" s="14" customFormat="1">
      <c r="A382" s="14"/>
      <c r="B382" s="245"/>
      <c r="C382" s="246"/>
      <c r="D382" s="235" t="s">
        <v>173</v>
      </c>
      <c r="E382" s="247" t="s">
        <v>19</v>
      </c>
      <c r="F382" s="248" t="s">
        <v>175</v>
      </c>
      <c r="G382" s="246"/>
      <c r="H382" s="249">
        <v>3.177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173</v>
      </c>
      <c r="AU382" s="255" t="s">
        <v>106</v>
      </c>
      <c r="AV382" s="14" t="s">
        <v>171</v>
      </c>
      <c r="AW382" s="14" t="s">
        <v>33</v>
      </c>
      <c r="AX382" s="14" t="s">
        <v>80</v>
      </c>
      <c r="AY382" s="255" t="s">
        <v>163</v>
      </c>
    </row>
    <row r="383" s="2" customFormat="1" ht="21.75" customHeight="1">
      <c r="A383" s="40"/>
      <c r="B383" s="41"/>
      <c r="C383" s="220" t="s">
        <v>573</v>
      </c>
      <c r="D383" s="220" t="s">
        <v>166</v>
      </c>
      <c r="E383" s="221" t="s">
        <v>1468</v>
      </c>
      <c r="F383" s="222" t="s">
        <v>1469</v>
      </c>
      <c r="G383" s="223" t="s">
        <v>169</v>
      </c>
      <c r="H383" s="224">
        <v>21.181999999999999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0.0027499999999999998</v>
      </c>
      <c r="R383" s="229">
        <f>Q383*H383</f>
        <v>0.05825049999999999</v>
      </c>
      <c r="S383" s="229">
        <v>0</v>
      </c>
      <c r="T383" s="23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171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171</v>
      </c>
      <c r="BM383" s="231" t="s">
        <v>1470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1471</v>
      </c>
      <c r="G384" s="234"/>
      <c r="H384" s="238">
        <v>4.125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3" customFormat="1">
      <c r="A385" s="13"/>
      <c r="B385" s="233"/>
      <c r="C385" s="234"/>
      <c r="D385" s="235" t="s">
        <v>173</v>
      </c>
      <c r="E385" s="236" t="s">
        <v>19</v>
      </c>
      <c r="F385" s="237" t="s">
        <v>1472</v>
      </c>
      <c r="G385" s="234"/>
      <c r="H385" s="238">
        <v>8.1539999999999999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173</v>
      </c>
      <c r="AU385" s="244" t="s">
        <v>106</v>
      </c>
      <c r="AV385" s="13" t="s">
        <v>106</v>
      </c>
      <c r="AW385" s="13" t="s">
        <v>33</v>
      </c>
      <c r="AX385" s="13" t="s">
        <v>72</v>
      </c>
      <c r="AY385" s="244" t="s">
        <v>163</v>
      </c>
    </row>
    <row r="386" s="13" customFormat="1">
      <c r="A386" s="13"/>
      <c r="B386" s="233"/>
      <c r="C386" s="234"/>
      <c r="D386" s="235" t="s">
        <v>173</v>
      </c>
      <c r="E386" s="236" t="s">
        <v>19</v>
      </c>
      <c r="F386" s="237" t="s">
        <v>1473</v>
      </c>
      <c r="G386" s="234"/>
      <c r="H386" s="238">
        <v>4.6200000000000001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173</v>
      </c>
      <c r="AU386" s="244" t="s">
        <v>106</v>
      </c>
      <c r="AV386" s="13" t="s">
        <v>106</v>
      </c>
      <c r="AW386" s="13" t="s">
        <v>33</v>
      </c>
      <c r="AX386" s="13" t="s">
        <v>72</v>
      </c>
      <c r="AY386" s="244" t="s">
        <v>163</v>
      </c>
    </row>
    <row r="387" s="13" customFormat="1">
      <c r="A387" s="13"/>
      <c r="B387" s="233"/>
      <c r="C387" s="234"/>
      <c r="D387" s="235" t="s">
        <v>173</v>
      </c>
      <c r="E387" s="236" t="s">
        <v>19</v>
      </c>
      <c r="F387" s="237" t="s">
        <v>1474</v>
      </c>
      <c r="G387" s="234"/>
      <c r="H387" s="238">
        <v>1.6000000000000001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173</v>
      </c>
      <c r="AU387" s="244" t="s">
        <v>106</v>
      </c>
      <c r="AV387" s="13" t="s">
        <v>106</v>
      </c>
      <c r="AW387" s="13" t="s">
        <v>33</v>
      </c>
      <c r="AX387" s="13" t="s">
        <v>72</v>
      </c>
      <c r="AY387" s="244" t="s">
        <v>163</v>
      </c>
    </row>
    <row r="388" s="13" customFormat="1">
      <c r="A388" s="13"/>
      <c r="B388" s="233"/>
      <c r="C388" s="234"/>
      <c r="D388" s="235" t="s">
        <v>173</v>
      </c>
      <c r="E388" s="236" t="s">
        <v>19</v>
      </c>
      <c r="F388" s="237" t="s">
        <v>1475</v>
      </c>
      <c r="G388" s="234"/>
      <c r="H388" s="238">
        <v>2.6829999999999998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173</v>
      </c>
      <c r="AU388" s="244" t="s">
        <v>106</v>
      </c>
      <c r="AV388" s="13" t="s">
        <v>106</v>
      </c>
      <c r="AW388" s="13" t="s">
        <v>33</v>
      </c>
      <c r="AX388" s="13" t="s">
        <v>72</v>
      </c>
      <c r="AY388" s="244" t="s">
        <v>163</v>
      </c>
    </row>
    <row r="389" s="14" customFormat="1">
      <c r="A389" s="14"/>
      <c r="B389" s="245"/>
      <c r="C389" s="246"/>
      <c r="D389" s="235" t="s">
        <v>173</v>
      </c>
      <c r="E389" s="247" t="s">
        <v>19</v>
      </c>
      <c r="F389" s="248" t="s">
        <v>175</v>
      </c>
      <c r="G389" s="246"/>
      <c r="H389" s="249">
        <v>21.181999999999999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173</v>
      </c>
      <c r="AU389" s="255" t="s">
        <v>106</v>
      </c>
      <c r="AV389" s="14" t="s">
        <v>171</v>
      </c>
      <c r="AW389" s="14" t="s">
        <v>33</v>
      </c>
      <c r="AX389" s="14" t="s">
        <v>80</v>
      </c>
      <c r="AY389" s="255" t="s">
        <v>163</v>
      </c>
    </row>
    <row r="390" s="2" customFormat="1" ht="21.75" customHeight="1">
      <c r="A390" s="40"/>
      <c r="B390" s="41"/>
      <c r="C390" s="220" t="s">
        <v>577</v>
      </c>
      <c r="D390" s="220" t="s">
        <v>166</v>
      </c>
      <c r="E390" s="221" t="s">
        <v>1476</v>
      </c>
      <c r="F390" s="222" t="s">
        <v>1477</v>
      </c>
      <c r="G390" s="223" t="s">
        <v>169</v>
      </c>
      <c r="H390" s="224">
        <v>21.181999999999999</v>
      </c>
      <c r="I390" s="225"/>
      <c r="J390" s="226">
        <f>ROUND(I390*H390,2)</f>
        <v>0</v>
      </c>
      <c r="K390" s="222" t="s">
        <v>170</v>
      </c>
      <c r="L390" s="46"/>
      <c r="M390" s="227" t="s">
        <v>19</v>
      </c>
      <c r="N390" s="228" t="s">
        <v>44</v>
      </c>
      <c r="O390" s="86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1" t="s">
        <v>171</v>
      </c>
      <c r="AT390" s="231" t="s">
        <v>166</v>
      </c>
      <c r="AU390" s="231" t="s">
        <v>106</v>
      </c>
      <c r="AY390" s="19" t="s">
        <v>163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9" t="s">
        <v>106</v>
      </c>
      <c r="BK390" s="232">
        <f>ROUND(I390*H390,2)</f>
        <v>0</v>
      </c>
      <c r="BL390" s="19" t="s">
        <v>171</v>
      </c>
      <c r="BM390" s="231" t="s">
        <v>1478</v>
      </c>
    </row>
    <row r="391" s="2" customFormat="1" ht="33" customHeight="1">
      <c r="A391" s="40"/>
      <c r="B391" s="41"/>
      <c r="C391" s="220" t="s">
        <v>581</v>
      </c>
      <c r="D391" s="220" t="s">
        <v>166</v>
      </c>
      <c r="E391" s="221" t="s">
        <v>1479</v>
      </c>
      <c r="F391" s="222" t="s">
        <v>1480</v>
      </c>
      <c r="G391" s="223" t="s">
        <v>169</v>
      </c>
      <c r="H391" s="224">
        <v>148</v>
      </c>
      <c r="I391" s="225"/>
      <c r="J391" s="226">
        <f>ROUND(I391*H391,2)</f>
        <v>0</v>
      </c>
      <c r="K391" s="222" t="s">
        <v>170</v>
      </c>
      <c r="L391" s="46"/>
      <c r="M391" s="227" t="s">
        <v>19</v>
      </c>
      <c r="N391" s="228" t="s">
        <v>44</v>
      </c>
      <c r="O391" s="86"/>
      <c r="P391" s="229">
        <f>O391*H391</f>
        <v>0</v>
      </c>
      <c r="Q391" s="229">
        <v>0.079369999999999996</v>
      </c>
      <c r="R391" s="229">
        <f>Q391*H391</f>
        <v>11.74676</v>
      </c>
      <c r="S391" s="229">
        <v>0</v>
      </c>
      <c r="T391" s="230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1" t="s">
        <v>171</v>
      </c>
      <c r="AT391" s="231" t="s">
        <v>166</v>
      </c>
      <c r="AU391" s="231" t="s">
        <v>106</v>
      </c>
      <c r="AY391" s="19" t="s">
        <v>163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9" t="s">
        <v>106</v>
      </c>
      <c r="BK391" s="232">
        <f>ROUND(I391*H391,2)</f>
        <v>0</v>
      </c>
      <c r="BL391" s="19" t="s">
        <v>171</v>
      </c>
      <c r="BM391" s="231" t="s">
        <v>1481</v>
      </c>
    </row>
    <row r="392" s="13" customFormat="1">
      <c r="A392" s="13"/>
      <c r="B392" s="233"/>
      <c r="C392" s="234"/>
      <c r="D392" s="235" t="s">
        <v>173</v>
      </c>
      <c r="E392" s="236" t="s">
        <v>19</v>
      </c>
      <c r="F392" s="237" t="s">
        <v>1482</v>
      </c>
      <c r="G392" s="234"/>
      <c r="H392" s="238">
        <v>55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173</v>
      </c>
      <c r="AU392" s="244" t="s">
        <v>106</v>
      </c>
      <c r="AV392" s="13" t="s">
        <v>106</v>
      </c>
      <c r="AW392" s="13" t="s">
        <v>33</v>
      </c>
      <c r="AX392" s="13" t="s">
        <v>72</v>
      </c>
      <c r="AY392" s="244" t="s">
        <v>163</v>
      </c>
    </row>
    <row r="393" s="13" customFormat="1">
      <c r="A393" s="13"/>
      <c r="B393" s="233"/>
      <c r="C393" s="234"/>
      <c r="D393" s="235" t="s">
        <v>173</v>
      </c>
      <c r="E393" s="236" t="s">
        <v>19</v>
      </c>
      <c r="F393" s="237" t="s">
        <v>1483</v>
      </c>
      <c r="G393" s="234"/>
      <c r="H393" s="238">
        <v>14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173</v>
      </c>
      <c r="AU393" s="244" t="s">
        <v>106</v>
      </c>
      <c r="AV393" s="13" t="s">
        <v>106</v>
      </c>
      <c r="AW393" s="13" t="s">
        <v>33</v>
      </c>
      <c r="AX393" s="13" t="s">
        <v>72</v>
      </c>
      <c r="AY393" s="244" t="s">
        <v>163</v>
      </c>
    </row>
    <row r="394" s="13" customFormat="1">
      <c r="A394" s="13"/>
      <c r="B394" s="233"/>
      <c r="C394" s="234"/>
      <c r="D394" s="235" t="s">
        <v>173</v>
      </c>
      <c r="E394" s="236" t="s">
        <v>19</v>
      </c>
      <c r="F394" s="237" t="s">
        <v>1484</v>
      </c>
      <c r="G394" s="234"/>
      <c r="H394" s="238">
        <v>14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173</v>
      </c>
      <c r="AU394" s="244" t="s">
        <v>106</v>
      </c>
      <c r="AV394" s="13" t="s">
        <v>106</v>
      </c>
      <c r="AW394" s="13" t="s">
        <v>33</v>
      </c>
      <c r="AX394" s="13" t="s">
        <v>72</v>
      </c>
      <c r="AY394" s="244" t="s">
        <v>163</v>
      </c>
    </row>
    <row r="395" s="13" customFormat="1">
      <c r="A395" s="13"/>
      <c r="B395" s="233"/>
      <c r="C395" s="234"/>
      <c r="D395" s="235" t="s">
        <v>173</v>
      </c>
      <c r="E395" s="236" t="s">
        <v>19</v>
      </c>
      <c r="F395" s="237" t="s">
        <v>1485</v>
      </c>
      <c r="G395" s="234"/>
      <c r="H395" s="238">
        <v>65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173</v>
      </c>
      <c r="AU395" s="244" t="s">
        <v>106</v>
      </c>
      <c r="AV395" s="13" t="s">
        <v>106</v>
      </c>
      <c r="AW395" s="13" t="s">
        <v>33</v>
      </c>
      <c r="AX395" s="13" t="s">
        <v>72</v>
      </c>
      <c r="AY395" s="244" t="s">
        <v>163</v>
      </c>
    </row>
    <row r="396" s="14" customFormat="1">
      <c r="A396" s="14"/>
      <c r="B396" s="245"/>
      <c r="C396" s="246"/>
      <c r="D396" s="235" t="s">
        <v>173</v>
      </c>
      <c r="E396" s="247" t="s">
        <v>19</v>
      </c>
      <c r="F396" s="248" t="s">
        <v>175</v>
      </c>
      <c r="G396" s="246"/>
      <c r="H396" s="249">
        <v>148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173</v>
      </c>
      <c r="AU396" s="255" t="s">
        <v>106</v>
      </c>
      <c r="AV396" s="14" t="s">
        <v>171</v>
      </c>
      <c r="AW396" s="14" t="s">
        <v>33</v>
      </c>
      <c r="AX396" s="14" t="s">
        <v>80</v>
      </c>
      <c r="AY396" s="255" t="s">
        <v>163</v>
      </c>
    </row>
    <row r="397" s="2" customFormat="1" ht="33" customHeight="1">
      <c r="A397" s="40"/>
      <c r="B397" s="41"/>
      <c r="C397" s="220" t="s">
        <v>585</v>
      </c>
      <c r="D397" s="220" t="s">
        <v>166</v>
      </c>
      <c r="E397" s="221" t="s">
        <v>1486</v>
      </c>
      <c r="F397" s="222" t="s">
        <v>1487</v>
      </c>
      <c r="G397" s="223" t="s">
        <v>169</v>
      </c>
      <c r="H397" s="224">
        <v>130</v>
      </c>
      <c r="I397" s="225"/>
      <c r="J397" s="226">
        <f>ROUND(I397*H397,2)</f>
        <v>0</v>
      </c>
      <c r="K397" s="222" t="s">
        <v>170</v>
      </c>
      <c r="L397" s="46"/>
      <c r="M397" s="227" t="s">
        <v>19</v>
      </c>
      <c r="N397" s="228" t="s">
        <v>44</v>
      </c>
      <c r="O397" s="86"/>
      <c r="P397" s="229">
        <f>O397*H397</f>
        <v>0</v>
      </c>
      <c r="Q397" s="229">
        <v>0.11549</v>
      </c>
      <c r="R397" s="229">
        <f>Q397*H397</f>
        <v>15.0137</v>
      </c>
      <c r="S397" s="229">
        <v>0</v>
      </c>
      <c r="T397" s="23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1" t="s">
        <v>171</v>
      </c>
      <c r="AT397" s="231" t="s">
        <v>166</v>
      </c>
      <c r="AU397" s="231" t="s">
        <v>106</v>
      </c>
      <c r="AY397" s="19" t="s">
        <v>163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9" t="s">
        <v>106</v>
      </c>
      <c r="BK397" s="232">
        <f>ROUND(I397*H397,2)</f>
        <v>0</v>
      </c>
      <c r="BL397" s="19" t="s">
        <v>171</v>
      </c>
      <c r="BM397" s="231" t="s">
        <v>1488</v>
      </c>
    </row>
    <row r="398" s="13" customFormat="1">
      <c r="A398" s="13"/>
      <c r="B398" s="233"/>
      <c r="C398" s="234"/>
      <c r="D398" s="235" t="s">
        <v>173</v>
      </c>
      <c r="E398" s="236" t="s">
        <v>19</v>
      </c>
      <c r="F398" s="237" t="s">
        <v>1489</v>
      </c>
      <c r="G398" s="234"/>
      <c r="H398" s="238">
        <v>20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173</v>
      </c>
      <c r="AU398" s="244" t="s">
        <v>106</v>
      </c>
      <c r="AV398" s="13" t="s">
        <v>106</v>
      </c>
      <c r="AW398" s="13" t="s">
        <v>33</v>
      </c>
      <c r="AX398" s="13" t="s">
        <v>72</v>
      </c>
      <c r="AY398" s="244" t="s">
        <v>163</v>
      </c>
    </row>
    <row r="399" s="13" customFormat="1">
      <c r="A399" s="13"/>
      <c r="B399" s="233"/>
      <c r="C399" s="234"/>
      <c r="D399" s="235" t="s">
        <v>173</v>
      </c>
      <c r="E399" s="236" t="s">
        <v>19</v>
      </c>
      <c r="F399" s="237" t="s">
        <v>1490</v>
      </c>
      <c r="G399" s="234"/>
      <c r="H399" s="238">
        <v>35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173</v>
      </c>
      <c r="AU399" s="244" t="s">
        <v>106</v>
      </c>
      <c r="AV399" s="13" t="s">
        <v>106</v>
      </c>
      <c r="AW399" s="13" t="s">
        <v>33</v>
      </c>
      <c r="AX399" s="13" t="s">
        <v>72</v>
      </c>
      <c r="AY399" s="244" t="s">
        <v>163</v>
      </c>
    </row>
    <row r="400" s="13" customFormat="1">
      <c r="A400" s="13"/>
      <c r="B400" s="233"/>
      <c r="C400" s="234"/>
      <c r="D400" s="235" t="s">
        <v>173</v>
      </c>
      <c r="E400" s="236" t="s">
        <v>19</v>
      </c>
      <c r="F400" s="237" t="s">
        <v>1491</v>
      </c>
      <c r="G400" s="234"/>
      <c r="H400" s="238">
        <v>35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173</v>
      </c>
      <c r="AU400" s="244" t="s">
        <v>106</v>
      </c>
      <c r="AV400" s="13" t="s">
        <v>106</v>
      </c>
      <c r="AW400" s="13" t="s">
        <v>33</v>
      </c>
      <c r="AX400" s="13" t="s">
        <v>72</v>
      </c>
      <c r="AY400" s="244" t="s">
        <v>163</v>
      </c>
    </row>
    <row r="401" s="13" customFormat="1">
      <c r="A401" s="13"/>
      <c r="B401" s="233"/>
      <c r="C401" s="234"/>
      <c r="D401" s="235" t="s">
        <v>173</v>
      </c>
      <c r="E401" s="236" t="s">
        <v>19</v>
      </c>
      <c r="F401" s="237" t="s">
        <v>1492</v>
      </c>
      <c r="G401" s="234"/>
      <c r="H401" s="238">
        <v>40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173</v>
      </c>
      <c r="AU401" s="244" t="s">
        <v>106</v>
      </c>
      <c r="AV401" s="13" t="s">
        <v>106</v>
      </c>
      <c r="AW401" s="13" t="s">
        <v>33</v>
      </c>
      <c r="AX401" s="13" t="s">
        <v>72</v>
      </c>
      <c r="AY401" s="244" t="s">
        <v>163</v>
      </c>
    </row>
    <row r="402" s="14" customFormat="1">
      <c r="A402" s="14"/>
      <c r="B402" s="245"/>
      <c r="C402" s="246"/>
      <c r="D402" s="235" t="s">
        <v>173</v>
      </c>
      <c r="E402" s="247" t="s">
        <v>19</v>
      </c>
      <c r="F402" s="248" t="s">
        <v>175</v>
      </c>
      <c r="G402" s="246"/>
      <c r="H402" s="249">
        <v>130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173</v>
      </c>
      <c r="AU402" s="255" t="s">
        <v>106</v>
      </c>
      <c r="AV402" s="14" t="s">
        <v>171</v>
      </c>
      <c r="AW402" s="14" t="s">
        <v>33</v>
      </c>
      <c r="AX402" s="14" t="s">
        <v>80</v>
      </c>
      <c r="AY402" s="255" t="s">
        <v>163</v>
      </c>
    </row>
    <row r="403" s="2" customFormat="1" ht="33" customHeight="1">
      <c r="A403" s="40"/>
      <c r="B403" s="41"/>
      <c r="C403" s="220" t="s">
        <v>589</v>
      </c>
      <c r="D403" s="220" t="s">
        <v>166</v>
      </c>
      <c r="E403" s="221" t="s">
        <v>1493</v>
      </c>
      <c r="F403" s="222" t="s">
        <v>1494</v>
      </c>
      <c r="G403" s="223" t="s">
        <v>169</v>
      </c>
      <c r="H403" s="224">
        <v>967.88199999999995</v>
      </c>
      <c r="I403" s="225"/>
      <c r="J403" s="226">
        <f>ROUND(I403*H403,2)</f>
        <v>0</v>
      </c>
      <c r="K403" s="222" t="s">
        <v>170</v>
      </c>
      <c r="L403" s="46"/>
      <c r="M403" s="227" t="s">
        <v>19</v>
      </c>
      <c r="N403" s="228" t="s">
        <v>44</v>
      </c>
      <c r="O403" s="86"/>
      <c r="P403" s="229">
        <f>O403*H403</f>
        <v>0</v>
      </c>
      <c r="Q403" s="229">
        <v>0.11439000000000001</v>
      </c>
      <c r="R403" s="229">
        <f>Q403*H403</f>
        <v>110.71602197999999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171</v>
      </c>
      <c r="AT403" s="231" t="s">
        <v>166</v>
      </c>
      <c r="AU403" s="231" t="s">
        <v>106</v>
      </c>
      <c r="AY403" s="19" t="s">
        <v>163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106</v>
      </c>
      <c r="BK403" s="232">
        <f>ROUND(I403*H403,2)</f>
        <v>0</v>
      </c>
      <c r="BL403" s="19" t="s">
        <v>171</v>
      </c>
      <c r="BM403" s="231" t="s">
        <v>1495</v>
      </c>
    </row>
    <row r="404" s="13" customFormat="1">
      <c r="A404" s="13"/>
      <c r="B404" s="233"/>
      <c r="C404" s="234"/>
      <c r="D404" s="235" t="s">
        <v>173</v>
      </c>
      <c r="E404" s="236" t="s">
        <v>19</v>
      </c>
      <c r="F404" s="237" t="s">
        <v>1496</v>
      </c>
      <c r="G404" s="234"/>
      <c r="H404" s="238">
        <v>72.679000000000002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173</v>
      </c>
      <c r="AU404" s="244" t="s">
        <v>106</v>
      </c>
      <c r="AV404" s="13" t="s">
        <v>106</v>
      </c>
      <c r="AW404" s="13" t="s">
        <v>33</v>
      </c>
      <c r="AX404" s="13" t="s">
        <v>72</v>
      </c>
      <c r="AY404" s="244" t="s">
        <v>163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1497</v>
      </c>
      <c r="G405" s="234"/>
      <c r="H405" s="238">
        <v>272.67599999999999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3" customFormat="1">
      <c r="A406" s="13"/>
      <c r="B406" s="233"/>
      <c r="C406" s="234"/>
      <c r="D406" s="235" t="s">
        <v>173</v>
      </c>
      <c r="E406" s="236" t="s">
        <v>19</v>
      </c>
      <c r="F406" s="237" t="s">
        <v>1498</v>
      </c>
      <c r="G406" s="234"/>
      <c r="H406" s="238">
        <v>285.86200000000002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173</v>
      </c>
      <c r="AU406" s="244" t="s">
        <v>106</v>
      </c>
      <c r="AV406" s="13" t="s">
        <v>106</v>
      </c>
      <c r="AW406" s="13" t="s">
        <v>33</v>
      </c>
      <c r="AX406" s="13" t="s">
        <v>72</v>
      </c>
      <c r="AY406" s="244" t="s">
        <v>163</v>
      </c>
    </row>
    <row r="407" s="13" customFormat="1">
      <c r="A407" s="13"/>
      <c r="B407" s="233"/>
      <c r="C407" s="234"/>
      <c r="D407" s="235" t="s">
        <v>173</v>
      </c>
      <c r="E407" s="236" t="s">
        <v>19</v>
      </c>
      <c r="F407" s="237" t="s">
        <v>1499</v>
      </c>
      <c r="G407" s="234"/>
      <c r="H407" s="238">
        <v>248.67599999999999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173</v>
      </c>
      <c r="AU407" s="244" t="s">
        <v>106</v>
      </c>
      <c r="AV407" s="13" t="s">
        <v>106</v>
      </c>
      <c r="AW407" s="13" t="s">
        <v>33</v>
      </c>
      <c r="AX407" s="13" t="s">
        <v>72</v>
      </c>
      <c r="AY407" s="244" t="s">
        <v>163</v>
      </c>
    </row>
    <row r="408" s="14" customFormat="1">
      <c r="A408" s="14"/>
      <c r="B408" s="245"/>
      <c r="C408" s="246"/>
      <c r="D408" s="235" t="s">
        <v>173</v>
      </c>
      <c r="E408" s="247" t="s">
        <v>19</v>
      </c>
      <c r="F408" s="248" t="s">
        <v>175</v>
      </c>
      <c r="G408" s="246"/>
      <c r="H408" s="249">
        <v>879.89300000000003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173</v>
      </c>
      <c r="AU408" s="255" t="s">
        <v>106</v>
      </c>
      <c r="AV408" s="14" t="s">
        <v>171</v>
      </c>
      <c r="AW408" s="14" t="s">
        <v>33</v>
      </c>
      <c r="AX408" s="14" t="s">
        <v>80</v>
      </c>
      <c r="AY408" s="255" t="s">
        <v>163</v>
      </c>
    </row>
    <row r="409" s="13" customFormat="1">
      <c r="A409" s="13"/>
      <c r="B409" s="233"/>
      <c r="C409" s="234"/>
      <c r="D409" s="235" t="s">
        <v>173</v>
      </c>
      <c r="E409" s="234"/>
      <c r="F409" s="237" t="s">
        <v>1500</v>
      </c>
      <c r="G409" s="234"/>
      <c r="H409" s="238">
        <v>967.88199999999995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173</v>
      </c>
      <c r="AU409" s="244" t="s">
        <v>106</v>
      </c>
      <c r="AV409" s="13" t="s">
        <v>106</v>
      </c>
      <c r="AW409" s="13" t="s">
        <v>4</v>
      </c>
      <c r="AX409" s="13" t="s">
        <v>80</v>
      </c>
      <c r="AY409" s="244" t="s">
        <v>163</v>
      </c>
    </row>
    <row r="410" s="2" customFormat="1" ht="21.75" customHeight="1">
      <c r="A410" s="40"/>
      <c r="B410" s="41"/>
      <c r="C410" s="220" t="s">
        <v>593</v>
      </c>
      <c r="D410" s="220" t="s">
        <v>166</v>
      </c>
      <c r="E410" s="221" t="s">
        <v>1501</v>
      </c>
      <c r="F410" s="222" t="s">
        <v>1502</v>
      </c>
      <c r="G410" s="223" t="s">
        <v>279</v>
      </c>
      <c r="H410" s="224">
        <v>300</v>
      </c>
      <c r="I410" s="225"/>
      <c r="J410" s="226">
        <f>ROUND(I410*H410,2)</f>
        <v>0</v>
      </c>
      <c r="K410" s="222" t="s">
        <v>170</v>
      </c>
      <c r="L410" s="46"/>
      <c r="M410" s="227" t="s">
        <v>19</v>
      </c>
      <c r="N410" s="228" t="s">
        <v>44</v>
      </c>
      <c r="O410" s="86"/>
      <c r="P410" s="229">
        <f>O410*H410</f>
        <v>0</v>
      </c>
      <c r="Q410" s="229">
        <v>0.00012</v>
      </c>
      <c r="R410" s="229">
        <f>Q410*H410</f>
        <v>0.036000000000000004</v>
      </c>
      <c r="S410" s="229">
        <v>0</v>
      </c>
      <c r="T410" s="23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1" t="s">
        <v>255</v>
      </c>
      <c r="AT410" s="231" t="s">
        <v>166</v>
      </c>
      <c r="AU410" s="231" t="s">
        <v>106</v>
      </c>
      <c r="AY410" s="19" t="s">
        <v>163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9" t="s">
        <v>106</v>
      </c>
      <c r="BK410" s="232">
        <f>ROUND(I410*H410,2)</f>
        <v>0</v>
      </c>
      <c r="BL410" s="19" t="s">
        <v>255</v>
      </c>
      <c r="BM410" s="231" t="s">
        <v>1503</v>
      </c>
    </row>
    <row r="411" s="2" customFormat="1" ht="33" customHeight="1">
      <c r="A411" s="40"/>
      <c r="B411" s="41"/>
      <c r="C411" s="220" t="s">
        <v>597</v>
      </c>
      <c r="D411" s="220" t="s">
        <v>166</v>
      </c>
      <c r="E411" s="221" t="s">
        <v>1504</v>
      </c>
      <c r="F411" s="222" t="s">
        <v>1505</v>
      </c>
      <c r="G411" s="223" t="s">
        <v>169</v>
      </c>
      <c r="H411" s="224">
        <v>119.246</v>
      </c>
      <c r="I411" s="225"/>
      <c r="J411" s="226">
        <f>ROUND(I411*H411,2)</f>
        <v>0</v>
      </c>
      <c r="K411" s="222" t="s">
        <v>170</v>
      </c>
      <c r="L411" s="46"/>
      <c r="M411" s="227" t="s">
        <v>19</v>
      </c>
      <c r="N411" s="228" t="s">
        <v>44</v>
      </c>
      <c r="O411" s="86"/>
      <c r="P411" s="229">
        <f>O411*H411</f>
        <v>0</v>
      </c>
      <c r="Q411" s="229">
        <v>0.071970000000000006</v>
      </c>
      <c r="R411" s="229">
        <f>Q411*H411</f>
        <v>8.5821346199999997</v>
      </c>
      <c r="S411" s="229">
        <v>0</v>
      </c>
      <c r="T411" s="230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1" t="s">
        <v>171</v>
      </c>
      <c r="AT411" s="231" t="s">
        <v>166</v>
      </c>
      <c r="AU411" s="231" t="s">
        <v>106</v>
      </c>
      <c r="AY411" s="19" t="s">
        <v>163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9" t="s">
        <v>106</v>
      </c>
      <c r="BK411" s="232">
        <f>ROUND(I411*H411,2)</f>
        <v>0</v>
      </c>
      <c r="BL411" s="19" t="s">
        <v>171</v>
      </c>
      <c r="BM411" s="231" t="s">
        <v>1506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1507</v>
      </c>
      <c r="G412" s="234"/>
      <c r="H412" s="238">
        <v>21.548999999999999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3" customFormat="1">
      <c r="A413" s="13"/>
      <c r="B413" s="233"/>
      <c r="C413" s="234"/>
      <c r="D413" s="235" t="s">
        <v>173</v>
      </c>
      <c r="E413" s="236" t="s">
        <v>19</v>
      </c>
      <c r="F413" s="237" t="s">
        <v>1508</v>
      </c>
      <c r="G413" s="234"/>
      <c r="H413" s="238">
        <v>28.120000000000001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173</v>
      </c>
      <c r="AU413" s="244" t="s">
        <v>106</v>
      </c>
      <c r="AV413" s="13" t="s">
        <v>106</v>
      </c>
      <c r="AW413" s="13" t="s">
        <v>33</v>
      </c>
      <c r="AX413" s="13" t="s">
        <v>72</v>
      </c>
      <c r="AY413" s="244" t="s">
        <v>163</v>
      </c>
    </row>
    <row r="414" s="13" customFormat="1">
      <c r="A414" s="13"/>
      <c r="B414" s="233"/>
      <c r="C414" s="234"/>
      <c r="D414" s="235" t="s">
        <v>173</v>
      </c>
      <c r="E414" s="236" t="s">
        <v>19</v>
      </c>
      <c r="F414" s="237" t="s">
        <v>1509</v>
      </c>
      <c r="G414" s="234"/>
      <c r="H414" s="238">
        <v>27.853999999999999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173</v>
      </c>
      <c r="AU414" s="244" t="s">
        <v>106</v>
      </c>
      <c r="AV414" s="13" t="s">
        <v>106</v>
      </c>
      <c r="AW414" s="13" t="s">
        <v>33</v>
      </c>
      <c r="AX414" s="13" t="s">
        <v>72</v>
      </c>
      <c r="AY414" s="244" t="s">
        <v>163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1510</v>
      </c>
      <c r="G415" s="234"/>
      <c r="H415" s="238">
        <v>41.722999999999999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4" customFormat="1">
      <c r="A416" s="14"/>
      <c r="B416" s="245"/>
      <c r="C416" s="246"/>
      <c r="D416" s="235" t="s">
        <v>173</v>
      </c>
      <c r="E416" s="247" t="s">
        <v>19</v>
      </c>
      <c r="F416" s="248" t="s">
        <v>175</v>
      </c>
      <c r="G416" s="246"/>
      <c r="H416" s="249">
        <v>119.246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173</v>
      </c>
      <c r="AU416" s="255" t="s">
        <v>106</v>
      </c>
      <c r="AV416" s="14" t="s">
        <v>171</v>
      </c>
      <c r="AW416" s="14" t="s">
        <v>33</v>
      </c>
      <c r="AX416" s="14" t="s">
        <v>80</v>
      </c>
      <c r="AY416" s="255" t="s">
        <v>163</v>
      </c>
    </row>
    <row r="417" s="2" customFormat="1" ht="33" customHeight="1">
      <c r="A417" s="40"/>
      <c r="B417" s="41"/>
      <c r="C417" s="220" t="s">
        <v>601</v>
      </c>
      <c r="D417" s="220" t="s">
        <v>166</v>
      </c>
      <c r="E417" s="221" t="s">
        <v>1511</v>
      </c>
      <c r="F417" s="222" t="s">
        <v>1512</v>
      </c>
      <c r="G417" s="223" t="s">
        <v>169</v>
      </c>
      <c r="H417" s="224">
        <v>371.55099999999999</v>
      </c>
      <c r="I417" s="225"/>
      <c r="J417" s="226">
        <f>ROUND(I417*H417,2)</f>
        <v>0</v>
      </c>
      <c r="K417" s="222" t="s">
        <v>170</v>
      </c>
      <c r="L417" s="46"/>
      <c r="M417" s="227" t="s">
        <v>19</v>
      </c>
      <c r="N417" s="228" t="s">
        <v>44</v>
      </c>
      <c r="O417" s="86"/>
      <c r="P417" s="229">
        <f>O417*H417</f>
        <v>0</v>
      </c>
      <c r="Q417" s="229">
        <v>0.10745</v>
      </c>
      <c r="R417" s="229">
        <f>Q417*H417</f>
        <v>39.923154949999997</v>
      </c>
      <c r="S417" s="229">
        <v>0</v>
      </c>
      <c r="T417" s="230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1" t="s">
        <v>171</v>
      </c>
      <c r="AT417" s="231" t="s">
        <v>166</v>
      </c>
      <c r="AU417" s="231" t="s">
        <v>106</v>
      </c>
      <c r="AY417" s="19" t="s">
        <v>163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9" t="s">
        <v>106</v>
      </c>
      <c r="BK417" s="232">
        <f>ROUND(I417*H417,2)</f>
        <v>0</v>
      </c>
      <c r="BL417" s="19" t="s">
        <v>171</v>
      </c>
      <c r="BM417" s="231" t="s">
        <v>1513</v>
      </c>
    </row>
    <row r="418" s="13" customFormat="1">
      <c r="A418" s="13"/>
      <c r="B418" s="233"/>
      <c r="C418" s="234"/>
      <c r="D418" s="235" t="s">
        <v>173</v>
      </c>
      <c r="E418" s="236" t="s">
        <v>19</v>
      </c>
      <c r="F418" s="237" t="s">
        <v>1514</v>
      </c>
      <c r="G418" s="234"/>
      <c r="H418" s="238">
        <v>34.006999999999998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173</v>
      </c>
      <c r="AU418" s="244" t="s">
        <v>106</v>
      </c>
      <c r="AV418" s="13" t="s">
        <v>106</v>
      </c>
      <c r="AW418" s="13" t="s">
        <v>33</v>
      </c>
      <c r="AX418" s="13" t="s">
        <v>72</v>
      </c>
      <c r="AY418" s="244" t="s">
        <v>163</v>
      </c>
    </row>
    <row r="419" s="13" customFormat="1">
      <c r="A419" s="13"/>
      <c r="B419" s="233"/>
      <c r="C419" s="234"/>
      <c r="D419" s="235" t="s">
        <v>173</v>
      </c>
      <c r="E419" s="236" t="s">
        <v>19</v>
      </c>
      <c r="F419" s="237" t="s">
        <v>1515</v>
      </c>
      <c r="G419" s="234"/>
      <c r="H419" s="238">
        <v>121.49800000000001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173</v>
      </c>
      <c r="AU419" s="244" t="s">
        <v>106</v>
      </c>
      <c r="AV419" s="13" t="s">
        <v>106</v>
      </c>
      <c r="AW419" s="13" t="s">
        <v>33</v>
      </c>
      <c r="AX419" s="13" t="s">
        <v>72</v>
      </c>
      <c r="AY419" s="244" t="s">
        <v>163</v>
      </c>
    </row>
    <row r="420" s="13" customFormat="1">
      <c r="A420" s="13"/>
      <c r="B420" s="233"/>
      <c r="C420" s="234"/>
      <c r="D420" s="235" t="s">
        <v>173</v>
      </c>
      <c r="E420" s="236" t="s">
        <v>19</v>
      </c>
      <c r="F420" s="237" t="s">
        <v>1516</v>
      </c>
      <c r="G420" s="234"/>
      <c r="H420" s="238">
        <v>120.37000000000001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173</v>
      </c>
      <c r="AU420" s="244" t="s">
        <v>106</v>
      </c>
      <c r="AV420" s="13" t="s">
        <v>106</v>
      </c>
      <c r="AW420" s="13" t="s">
        <v>33</v>
      </c>
      <c r="AX420" s="13" t="s">
        <v>72</v>
      </c>
      <c r="AY420" s="244" t="s">
        <v>163</v>
      </c>
    </row>
    <row r="421" s="13" customFormat="1">
      <c r="A421" s="13"/>
      <c r="B421" s="233"/>
      <c r="C421" s="234"/>
      <c r="D421" s="235" t="s">
        <v>173</v>
      </c>
      <c r="E421" s="236" t="s">
        <v>19</v>
      </c>
      <c r="F421" s="237" t="s">
        <v>1517</v>
      </c>
      <c r="G421" s="234"/>
      <c r="H421" s="238">
        <v>95.676000000000002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173</v>
      </c>
      <c r="AU421" s="244" t="s">
        <v>106</v>
      </c>
      <c r="AV421" s="13" t="s">
        <v>106</v>
      </c>
      <c r="AW421" s="13" t="s">
        <v>33</v>
      </c>
      <c r="AX421" s="13" t="s">
        <v>72</v>
      </c>
      <c r="AY421" s="244" t="s">
        <v>163</v>
      </c>
    </row>
    <row r="422" s="14" customFormat="1">
      <c r="A422" s="14"/>
      <c r="B422" s="245"/>
      <c r="C422" s="246"/>
      <c r="D422" s="235" t="s">
        <v>173</v>
      </c>
      <c r="E422" s="247" t="s">
        <v>19</v>
      </c>
      <c r="F422" s="248" t="s">
        <v>175</v>
      </c>
      <c r="G422" s="246"/>
      <c r="H422" s="249">
        <v>371.55099999999999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173</v>
      </c>
      <c r="AU422" s="255" t="s">
        <v>106</v>
      </c>
      <c r="AV422" s="14" t="s">
        <v>171</v>
      </c>
      <c r="AW422" s="14" t="s">
        <v>33</v>
      </c>
      <c r="AX422" s="14" t="s">
        <v>80</v>
      </c>
      <c r="AY422" s="255" t="s">
        <v>163</v>
      </c>
    </row>
    <row r="423" s="12" customFormat="1" ht="22.8" customHeight="1">
      <c r="A423" s="12"/>
      <c r="B423" s="204"/>
      <c r="C423" s="205"/>
      <c r="D423" s="206" t="s">
        <v>71</v>
      </c>
      <c r="E423" s="218" t="s">
        <v>171</v>
      </c>
      <c r="F423" s="218" t="s">
        <v>1518</v>
      </c>
      <c r="G423" s="205"/>
      <c r="H423" s="205"/>
      <c r="I423" s="208"/>
      <c r="J423" s="219">
        <f>BK423</f>
        <v>0</v>
      </c>
      <c r="K423" s="205"/>
      <c r="L423" s="210"/>
      <c r="M423" s="211"/>
      <c r="N423" s="212"/>
      <c r="O423" s="212"/>
      <c r="P423" s="213">
        <f>SUM(P424:P497)</f>
        <v>0</v>
      </c>
      <c r="Q423" s="212"/>
      <c r="R423" s="213">
        <f>SUM(R424:R497)</f>
        <v>600.99357867000003</v>
      </c>
      <c r="S423" s="212"/>
      <c r="T423" s="214">
        <f>SUM(T424:T497)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5" t="s">
        <v>80</v>
      </c>
      <c r="AT423" s="216" t="s">
        <v>71</v>
      </c>
      <c r="AU423" s="216" t="s">
        <v>80</v>
      </c>
      <c r="AY423" s="215" t="s">
        <v>163</v>
      </c>
      <c r="BK423" s="217">
        <f>SUM(BK424:BK497)</f>
        <v>0</v>
      </c>
    </row>
    <row r="424" s="2" customFormat="1" ht="44.25" customHeight="1">
      <c r="A424" s="40"/>
      <c r="B424" s="41"/>
      <c r="C424" s="220" t="s">
        <v>605</v>
      </c>
      <c r="D424" s="220" t="s">
        <v>166</v>
      </c>
      <c r="E424" s="221" t="s">
        <v>1519</v>
      </c>
      <c r="F424" s="222" t="s">
        <v>1520</v>
      </c>
      <c r="G424" s="223" t="s">
        <v>178</v>
      </c>
      <c r="H424" s="224">
        <v>142.731</v>
      </c>
      <c r="I424" s="225"/>
      <c r="J424" s="226">
        <f>ROUND(I424*H424,2)</f>
        <v>0</v>
      </c>
      <c r="K424" s="222" t="s">
        <v>170</v>
      </c>
      <c r="L424" s="46"/>
      <c r="M424" s="227" t="s">
        <v>19</v>
      </c>
      <c r="N424" s="228" t="s">
        <v>44</v>
      </c>
      <c r="O424" s="86"/>
      <c r="P424" s="229">
        <f>O424*H424</f>
        <v>0</v>
      </c>
      <c r="Q424" s="229">
        <v>2.45343</v>
      </c>
      <c r="R424" s="229">
        <f>Q424*H424</f>
        <v>350.18051732999999</v>
      </c>
      <c r="S424" s="229">
        <v>0</v>
      </c>
      <c r="T424" s="23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1" t="s">
        <v>171</v>
      </c>
      <c r="AT424" s="231" t="s">
        <v>166</v>
      </c>
      <c r="AU424" s="231" t="s">
        <v>106</v>
      </c>
      <c r="AY424" s="19" t="s">
        <v>163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9" t="s">
        <v>106</v>
      </c>
      <c r="BK424" s="232">
        <f>ROUND(I424*H424,2)</f>
        <v>0</v>
      </c>
      <c r="BL424" s="19" t="s">
        <v>171</v>
      </c>
      <c r="BM424" s="231" t="s">
        <v>1521</v>
      </c>
    </row>
    <row r="425" s="13" customFormat="1">
      <c r="A425" s="13"/>
      <c r="B425" s="233"/>
      <c r="C425" s="234"/>
      <c r="D425" s="235" t="s">
        <v>173</v>
      </c>
      <c r="E425" s="236" t="s">
        <v>19</v>
      </c>
      <c r="F425" s="237" t="s">
        <v>1522</v>
      </c>
      <c r="G425" s="234"/>
      <c r="H425" s="238">
        <v>140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173</v>
      </c>
      <c r="AU425" s="244" t="s">
        <v>106</v>
      </c>
      <c r="AV425" s="13" t="s">
        <v>106</v>
      </c>
      <c r="AW425" s="13" t="s">
        <v>33</v>
      </c>
      <c r="AX425" s="13" t="s">
        <v>72</v>
      </c>
      <c r="AY425" s="244" t="s">
        <v>163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1523</v>
      </c>
      <c r="G426" s="234"/>
      <c r="H426" s="238">
        <v>0.92400000000000004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72</v>
      </c>
      <c r="AY426" s="244" t="s">
        <v>163</v>
      </c>
    </row>
    <row r="427" s="13" customFormat="1">
      <c r="A427" s="13"/>
      <c r="B427" s="233"/>
      <c r="C427" s="234"/>
      <c r="D427" s="235" t="s">
        <v>173</v>
      </c>
      <c r="E427" s="236" t="s">
        <v>19</v>
      </c>
      <c r="F427" s="237" t="s">
        <v>1524</v>
      </c>
      <c r="G427" s="234"/>
      <c r="H427" s="238">
        <v>1.8069999999999999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173</v>
      </c>
      <c r="AU427" s="244" t="s">
        <v>106</v>
      </c>
      <c r="AV427" s="13" t="s">
        <v>106</v>
      </c>
      <c r="AW427" s="13" t="s">
        <v>33</v>
      </c>
      <c r="AX427" s="13" t="s">
        <v>72</v>
      </c>
      <c r="AY427" s="244" t="s">
        <v>163</v>
      </c>
    </row>
    <row r="428" s="14" customFormat="1">
      <c r="A428" s="14"/>
      <c r="B428" s="245"/>
      <c r="C428" s="246"/>
      <c r="D428" s="235" t="s">
        <v>173</v>
      </c>
      <c r="E428" s="247" t="s">
        <v>19</v>
      </c>
      <c r="F428" s="248" t="s">
        <v>175</v>
      </c>
      <c r="G428" s="246"/>
      <c r="H428" s="249">
        <v>142.731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173</v>
      </c>
      <c r="AU428" s="255" t="s">
        <v>106</v>
      </c>
      <c r="AV428" s="14" t="s">
        <v>171</v>
      </c>
      <c r="AW428" s="14" t="s">
        <v>33</v>
      </c>
      <c r="AX428" s="14" t="s">
        <v>80</v>
      </c>
      <c r="AY428" s="255" t="s">
        <v>163</v>
      </c>
    </row>
    <row r="429" s="2" customFormat="1" ht="33" customHeight="1">
      <c r="A429" s="40"/>
      <c r="B429" s="41"/>
      <c r="C429" s="220" t="s">
        <v>611</v>
      </c>
      <c r="D429" s="220" t="s">
        <v>166</v>
      </c>
      <c r="E429" s="221" t="s">
        <v>1525</v>
      </c>
      <c r="F429" s="222" t="s">
        <v>1526</v>
      </c>
      <c r="G429" s="223" t="s">
        <v>169</v>
      </c>
      <c r="H429" s="224">
        <v>2403.6570000000002</v>
      </c>
      <c r="I429" s="225"/>
      <c r="J429" s="226">
        <f>ROUND(I429*H429,2)</f>
        <v>0</v>
      </c>
      <c r="K429" s="222" t="s">
        <v>170</v>
      </c>
      <c r="L429" s="46"/>
      <c r="M429" s="227" t="s">
        <v>19</v>
      </c>
      <c r="N429" s="228" t="s">
        <v>44</v>
      </c>
      <c r="O429" s="86"/>
      <c r="P429" s="229">
        <f>O429*H429</f>
        <v>0</v>
      </c>
      <c r="Q429" s="229">
        <v>0.0053299999999999997</v>
      </c>
      <c r="R429" s="229">
        <f>Q429*H429</f>
        <v>12.81149181</v>
      </c>
      <c r="S429" s="229">
        <v>0</v>
      </c>
      <c r="T429" s="230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171</v>
      </c>
      <c r="AT429" s="231" t="s">
        <v>166</v>
      </c>
      <c r="AU429" s="231" t="s">
        <v>106</v>
      </c>
      <c r="AY429" s="19" t="s">
        <v>163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106</v>
      </c>
      <c r="BK429" s="232">
        <f>ROUND(I429*H429,2)</f>
        <v>0</v>
      </c>
      <c r="BL429" s="19" t="s">
        <v>171</v>
      </c>
      <c r="BM429" s="231" t="s">
        <v>1527</v>
      </c>
    </row>
    <row r="430" s="13" customFormat="1">
      <c r="A430" s="13"/>
      <c r="B430" s="233"/>
      <c r="C430" s="234"/>
      <c r="D430" s="235" t="s">
        <v>173</v>
      </c>
      <c r="E430" s="236" t="s">
        <v>19</v>
      </c>
      <c r="F430" s="237" t="s">
        <v>1528</v>
      </c>
      <c r="G430" s="234"/>
      <c r="H430" s="238">
        <v>700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173</v>
      </c>
      <c r="AU430" s="244" t="s">
        <v>106</v>
      </c>
      <c r="AV430" s="13" t="s">
        <v>106</v>
      </c>
      <c r="AW430" s="13" t="s">
        <v>33</v>
      </c>
      <c r="AX430" s="13" t="s">
        <v>72</v>
      </c>
      <c r="AY430" s="244" t="s">
        <v>163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1529</v>
      </c>
      <c r="G431" s="234"/>
      <c r="H431" s="238">
        <v>4.6200000000000001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1530</v>
      </c>
      <c r="G432" s="234"/>
      <c r="H432" s="238">
        <v>9.0370000000000008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3" customFormat="1">
      <c r="A433" s="13"/>
      <c r="B433" s="233"/>
      <c r="C433" s="234"/>
      <c r="D433" s="235" t="s">
        <v>173</v>
      </c>
      <c r="E433" s="236" t="s">
        <v>19</v>
      </c>
      <c r="F433" s="237" t="s">
        <v>1531</v>
      </c>
      <c r="G433" s="234"/>
      <c r="H433" s="238">
        <v>1690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173</v>
      </c>
      <c r="AU433" s="244" t="s">
        <v>106</v>
      </c>
      <c r="AV433" s="13" t="s">
        <v>106</v>
      </c>
      <c r="AW433" s="13" t="s">
        <v>33</v>
      </c>
      <c r="AX433" s="13" t="s">
        <v>72</v>
      </c>
      <c r="AY433" s="244" t="s">
        <v>163</v>
      </c>
    </row>
    <row r="434" s="14" customFormat="1">
      <c r="A434" s="14"/>
      <c r="B434" s="245"/>
      <c r="C434" s="246"/>
      <c r="D434" s="235" t="s">
        <v>173</v>
      </c>
      <c r="E434" s="247" t="s">
        <v>19</v>
      </c>
      <c r="F434" s="248" t="s">
        <v>175</v>
      </c>
      <c r="G434" s="246"/>
      <c r="H434" s="249">
        <v>2403.6570000000002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173</v>
      </c>
      <c r="AU434" s="255" t="s">
        <v>106</v>
      </c>
      <c r="AV434" s="14" t="s">
        <v>171</v>
      </c>
      <c r="AW434" s="14" t="s">
        <v>33</v>
      </c>
      <c r="AX434" s="14" t="s">
        <v>80</v>
      </c>
      <c r="AY434" s="255" t="s">
        <v>163</v>
      </c>
    </row>
    <row r="435" s="2" customFormat="1" ht="33" customHeight="1">
      <c r="A435" s="40"/>
      <c r="B435" s="41"/>
      <c r="C435" s="220" t="s">
        <v>619</v>
      </c>
      <c r="D435" s="220" t="s">
        <v>166</v>
      </c>
      <c r="E435" s="221" t="s">
        <v>1532</v>
      </c>
      <c r="F435" s="222" t="s">
        <v>1533</v>
      </c>
      <c r="G435" s="223" t="s">
        <v>169</v>
      </c>
      <c r="H435" s="224">
        <v>2403.6570000000002</v>
      </c>
      <c r="I435" s="225"/>
      <c r="J435" s="226">
        <f>ROUND(I435*H435,2)</f>
        <v>0</v>
      </c>
      <c r="K435" s="222" t="s">
        <v>170</v>
      </c>
      <c r="L435" s="46"/>
      <c r="M435" s="227" t="s">
        <v>19</v>
      </c>
      <c r="N435" s="228" t="s">
        <v>44</v>
      </c>
      <c r="O435" s="86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171</v>
      </c>
      <c r="AT435" s="231" t="s">
        <v>166</v>
      </c>
      <c r="AU435" s="231" t="s">
        <v>106</v>
      </c>
      <c r="AY435" s="19" t="s">
        <v>163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106</v>
      </c>
      <c r="BK435" s="232">
        <f>ROUND(I435*H435,2)</f>
        <v>0</v>
      </c>
      <c r="BL435" s="19" t="s">
        <v>171</v>
      </c>
      <c r="BM435" s="231" t="s">
        <v>1534</v>
      </c>
    </row>
    <row r="436" s="2" customFormat="1" ht="33" customHeight="1">
      <c r="A436" s="40"/>
      <c r="B436" s="41"/>
      <c r="C436" s="220" t="s">
        <v>626</v>
      </c>
      <c r="D436" s="220" t="s">
        <v>166</v>
      </c>
      <c r="E436" s="221" t="s">
        <v>1535</v>
      </c>
      <c r="F436" s="222" t="s">
        <v>1536</v>
      </c>
      <c r="G436" s="223" t="s">
        <v>169</v>
      </c>
      <c r="H436" s="224">
        <v>2403.6570000000002</v>
      </c>
      <c r="I436" s="225"/>
      <c r="J436" s="226">
        <f>ROUND(I436*H436,2)</f>
        <v>0</v>
      </c>
      <c r="K436" s="222" t="s">
        <v>170</v>
      </c>
      <c r="L436" s="46"/>
      <c r="M436" s="227" t="s">
        <v>19</v>
      </c>
      <c r="N436" s="228" t="s">
        <v>44</v>
      </c>
      <c r="O436" s="86"/>
      <c r="P436" s="229">
        <f>O436*H436</f>
        <v>0</v>
      </c>
      <c r="Q436" s="229">
        <v>0.00088000000000000003</v>
      </c>
      <c r="R436" s="229">
        <f>Q436*H436</f>
        <v>2.1152181600000004</v>
      </c>
      <c r="S436" s="229">
        <v>0</v>
      </c>
      <c r="T436" s="23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1" t="s">
        <v>171</v>
      </c>
      <c r="AT436" s="231" t="s">
        <v>166</v>
      </c>
      <c r="AU436" s="231" t="s">
        <v>106</v>
      </c>
      <c r="AY436" s="19" t="s">
        <v>163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9" t="s">
        <v>106</v>
      </c>
      <c r="BK436" s="232">
        <f>ROUND(I436*H436,2)</f>
        <v>0</v>
      </c>
      <c r="BL436" s="19" t="s">
        <v>171</v>
      </c>
      <c r="BM436" s="231" t="s">
        <v>1537</v>
      </c>
    </row>
    <row r="437" s="2" customFormat="1" ht="33" customHeight="1">
      <c r="A437" s="40"/>
      <c r="B437" s="41"/>
      <c r="C437" s="220" t="s">
        <v>632</v>
      </c>
      <c r="D437" s="220" t="s">
        <v>166</v>
      </c>
      <c r="E437" s="221" t="s">
        <v>1538</v>
      </c>
      <c r="F437" s="222" t="s">
        <v>1539</v>
      </c>
      <c r="G437" s="223" t="s">
        <v>169</v>
      </c>
      <c r="H437" s="224">
        <v>2403.6570000000002</v>
      </c>
      <c r="I437" s="225"/>
      <c r="J437" s="226">
        <f>ROUND(I437*H437,2)</f>
        <v>0</v>
      </c>
      <c r="K437" s="222" t="s">
        <v>170</v>
      </c>
      <c r="L437" s="46"/>
      <c r="M437" s="227" t="s">
        <v>19</v>
      </c>
      <c r="N437" s="228" t="s">
        <v>44</v>
      </c>
      <c r="O437" s="86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1" t="s">
        <v>171</v>
      </c>
      <c r="AT437" s="231" t="s">
        <v>166</v>
      </c>
      <c r="AU437" s="231" t="s">
        <v>106</v>
      </c>
      <c r="AY437" s="19" t="s">
        <v>163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9" t="s">
        <v>106</v>
      </c>
      <c r="BK437" s="232">
        <f>ROUND(I437*H437,2)</f>
        <v>0</v>
      </c>
      <c r="BL437" s="19" t="s">
        <v>171</v>
      </c>
      <c r="BM437" s="231" t="s">
        <v>1540</v>
      </c>
    </row>
    <row r="438" s="2" customFormat="1" ht="66.75" customHeight="1">
      <c r="A438" s="40"/>
      <c r="B438" s="41"/>
      <c r="C438" s="220" t="s">
        <v>638</v>
      </c>
      <c r="D438" s="220" t="s">
        <v>166</v>
      </c>
      <c r="E438" s="221" t="s">
        <v>1541</v>
      </c>
      <c r="F438" s="222" t="s">
        <v>1542</v>
      </c>
      <c r="G438" s="223" t="s">
        <v>262</v>
      </c>
      <c r="H438" s="224">
        <v>4.5090000000000003</v>
      </c>
      <c r="I438" s="225"/>
      <c r="J438" s="226">
        <f>ROUND(I438*H438,2)</f>
        <v>0</v>
      </c>
      <c r="K438" s="222" t="s">
        <v>170</v>
      </c>
      <c r="L438" s="46"/>
      <c r="M438" s="227" t="s">
        <v>19</v>
      </c>
      <c r="N438" s="228" t="s">
        <v>44</v>
      </c>
      <c r="O438" s="86"/>
      <c r="P438" s="229">
        <f>O438*H438</f>
        <v>0</v>
      </c>
      <c r="Q438" s="229">
        <v>1.0551600000000001</v>
      </c>
      <c r="R438" s="229">
        <f>Q438*H438</f>
        <v>4.7577164400000012</v>
      </c>
      <c r="S438" s="229">
        <v>0</v>
      </c>
      <c r="T438" s="23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171</v>
      </c>
      <c r="AT438" s="231" t="s">
        <v>166</v>
      </c>
      <c r="AU438" s="231" t="s">
        <v>106</v>
      </c>
      <c r="AY438" s="19" t="s">
        <v>163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106</v>
      </c>
      <c r="BK438" s="232">
        <f>ROUND(I438*H438,2)</f>
        <v>0</v>
      </c>
      <c r="BL438" s="19" t="s">
        <v>171</v>
      </c>
      <c r="BM438" s="231" t="s">
        <v>1543</v>
      </c>
    </row>
    <row r="439" s="15" customFormat="1">
      <c r="A439" s="15"/>
      <c r="B439" s="256"/>
      <c r="C439" s="257"/>
      <c r="D439" s="235" t="s">
        <v>173</v>
      </c>
      <c r="E439" s="258" t="s">
        <v>19</v>
      </c>
      <c r="F439" s="259" t="s">
        <v>1186</v>
      </c>
      <c r="G439" s="257"/>
      <c r="H439" s="258" t="s">
        <v>19</v>
      </c>
      <c r="I439" s="260"/>
      <c r="J439" s="257"/>
      <c r="K439" s="257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173</v>
      </c>
      <c r="AU439" s="265" t="s">
        <v>106</v>
      </c>
      <c r="AV439" s="15" t="s">
        <v>80</v>
      </c>
      <c r="AW439" s="15" t="s">
        <v>33</v>
      </c>
      <c r="AX439" s="15" t="s">
        <v>72</v>
      </c>
      <c r="AY439" s="265" t="s">
        <v>163</v>
      </c>
    </row>
    <row r="440" s="13" customFormat="1">
      <c r="A440" s="13"/>
      <c r="B440" s="233"/>
      <c r="C440" s="234"/>
      <c r="D440" s="235" t="s">
        <v>173</v>
      </c>
      <c r="E440" s="236" t="s">
        <v>19</v>
      </c>
      <c r="F440" s="237" t="s">
        <v>1544</v>
      </c>
      <c r="G440" s="234"/>
      <c r="H440" s="238">
        <v>4.5090000000000003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173</v>
      </c>
      <c r="AU440" s="244" t="s">
        <v>106</v>
      </c>
      <c r="AV440" s="13" t="s">
        <v>106</v>
      </c>
      <c r="AW440" s="13" t="s">
        <v>33</v>
      </c>
      <c r="AX440" s="13" t="s">
        <v>72</v>
      </c>
      <c r="AY440" s="244" t="s">
        <v>163</v>
      </c>
    </row>
    <row r="441" s="14" customFormat="1">
      <c r="A441" s="14"/>
      <c r="B441" s="245"/>
      <c r="C441" s="246"/>
      <c r="D441" s="235" t="s">
        <v>173</v>
      </c>
      <c r="E441" s="247" t="s">
        <v>19</v>
      </c>
      <c r="F441" s="248" t="s">
        <v>175</v>
      </c>
      <c r="G441" s="246"/>
      <c r="H441" s="249">
        <v>4.5090000000000003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173</v>
      </c>
      <c r="AU441" s="255" t="s">
        <v>106</v>
      </c>
      <c r="AV441" s="14" t="s">
        <v>171</v>
      </c>
      <c r="AW441" s="14" t="s">
        <v>33</v>
      </c>
      <c r="AX441" s="14" t="s">
        <v>80</v>
      </c>
      <c r="AY441" s="255" t="s">
        <v>163</v>
      </c>
    </row>
    <row r="442" s="2" customFormat="1" ht="66.75" customHeight="1">
      <c r="A442" s="40"/>
      <c r="B442" s="41"/>
      <c r="C442" s="220" t="s">
        <v>645</v>
      </c>
      <c r="D442" s="220" t="s">
        <v>166</v>
      </c>
      <c r="E442" s="221" t="s">
        <v>1545</v>
      </c>
      <c r="F442" s="222" t="s">
        <v>1546</v>
      </c>
      <c r="G442" s="223" t="s">
        <v>262</v>
      </c>
      <c r="H442" s="224">
        <v>12.112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1.06277</v>
      </c>
      <c r="R442" s="229">
        <f>Q442*H442</f>
        <v>12.872270240000001</v>
      </c>
      <c r="S442" s="229">
        <v>0</v>
      </c>
      <c r="T442" s="230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171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171</v>
      </c>
      <c r="BM442" s="231" t="s">
        <v>1547</v>
      </c>
    </row>
    <row r="443" s="13" customFormat="1">
      <c r="A443" s="13"/>
      <c r="B443" s="233"/>
      <c r="C443" s="234"/>
      <c r="D443" s="235" t="s">
        <v>173</v>
      </c>
      <c r="E443" s="236" t="s">
        <v>19</v>
      </c>
      <c r="F443" s="237" t="s">
        <v>1548</v>
      </c>
      <c r="G443" s="234"/>
      <c r="H443" s="238">
        <v>12.112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173</v>
      </c>
      <c r="AU443" s="244" t="s">
        <v>106</v>
      </c>
      <c r="AV443" s="13" t="s">
        <v>106</v>
      </c>
      <c r="AW443" s="13" t="s">
        <v>33</v>
      </c>
      <c r="AX443" s="13" t="s">
        <v>72</v>
      </c>
      <c r="AY443" s="244" t="s">
        <v>163</v>
      </c>
    </row>
    <row r="444" s="14" customFormat="1">
      <c r="A444" s="14"/>
      <c r="B444" s="245"/>
      <c r="C444" s="246"/>
      <c r="D444" s="235" t="s">
        <v>173</v>
      </c>
      <c r="E444" s="247" t="s">
        <v>19</v>
      </c>
      <c r="F444" s="248" t="s">
        <v>175</v>
      </c>
      <c r="G444" s="246"/>
      <c r="H444" s="249">
        <v>12.112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173</v>
      </c>
      <c r="AU444" s="255" t="s">
        <v>106</v>
      </c>
      <c r="AV444" s="14" t="s">
        <v>171</v>
      </c>
      <c r="AW444" s="14" t="s">
        <v>33</v>
      </c>
      <c r="AX444" s="14" t="s">
        <v>80</v>
      </c>
      <c r="AY444" s="255" t="s">
        <v>163</v>
      </c>
    </row>
    <row r="445" s="2" customFormat="1" ht="21.75" customHeight="1">
      <c r="A445" s="40"/>
      <c r="B445" s="41"/>
      <c r="C445" s="220" t="s">
        <v>650</v>
      </c>
      <c r="D445" s="220" t="s">
        <v>166</v>
      </c>
      <c r="E445" s="221" t="s">
        <v>1549</v>
      </c>
      <c r="F445" s="222" t="s">
        <v>1550</v>
      </c>
      <c r="G445" s="223" t="s">
        <v>279</v>
      </c>
      <c r="H445" s="224">
        <v>1300</v>
      </c>
      <c r="I445" s="225"/>
      <c r="J445" s="226">
        <f>ROUND(I445*H445,2)</f>
        <v>0</v>
      </c>
      <c r="K445" s="222" t="s">
        <v>19</v>
      </c>
      <c r="L445" s="46"/>
      <c r="M445" s="227" t="s">
        <v>19</v>
      </c>
      <c r="N445" s="228" t="s">
        <v>44</v>
      </c>
      <c r="O445" s="86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1" t="s">
        <v>171</v>
      </c>
      <c r="AT445" s="231" t="s">
        <v>166</v>
      </c>
      <c r="AU445" s="231" t="s">
        <v>106</v>
      </c>
      <c r="AY445" s="19" t="s">
        <v>163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9" t="s">
        <v>106</v>
      </c>
      <c r="BK445" s="232">
        <f>ROUND(I445*H445,2)</f>
        <v>0</v>
      </c>
      <c r="BL445" s="19" t="s">
        <v>171</v>
      </c>
      <c r="BM445" s="231" t="s">
        <v>1551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1552</v>
      </c>
      <c r="G446" s="234"/>
      <c r="H446" s="238">
        <v>1300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4" customFormat="1">
      <c r="A447" s="14"/>
      <c r="B447" s="245"/>
      <c r="C447" s="246"/>
      <c r="D447" s="235" t="s">
        <v>173</v>
      </c>
      <c r="E447" s="247" t="s">
        <v>19</v>
      </c>
      <c r="F447" s="248" t="s">
        <v>175</v>
      </c>
      <c r="G447" s="246"/>
      <c r="H447" s="249">
        <v>1300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173</v>
      </c>
      <c r="AU447" s="255" t="s">
        <v>106</v>
      </c>
      <c r="AV447" s="14" t="s">
        <v>171</v>
      </c>
      <c r="AW447" s="14" t="s">
        <v>33</v>
      </c>
      <c r="AX447" s="14" t="s">
        <v>80</v>
      </c>
      <c r="AY447" s="255" t="s">
        <v>163</v>
      </c>
    </row>
    <row r="448" s="2" customFormat="1" ht="21.75" customHeight="1">
      <c r="A448" s="40"/>
      <c r="B448" s="41"/>
      <c r="C448" s="220" t="s">
        <v>657</v>
      </c>
      <c r="D448" s="220" t="s">
        <v>166</v>
      </c>
      <c r="E448" s="221" t="s">
        <v>1553</v>
      </c>
      <c r="F448" s="222" t="s">
        <v>1554</v>
      </c>
      <c r="G448" s="223" t="s">
        <v>178</v>
      </c>
      <c r="H448" s="224">
        <v>69.757000000000005</v>
      </c>
      <c r="I448" s="225"/>
      <c r="J448" s="226">
        <f>ROUND(I448*H448,2)</f>
        <v>0</v>
      </c>
      <c r="K448" s="222" t="s">
        <v>170</v>
      </c>
      <c r="L448" s="46"/>
      <c r="M448" s="227" t="s">
        <v>19</v>
      </c>
      <c r="N448" s="228" t="s">
        <v>44</v>
      </c>
      <c r="O448" s="86"/>
      <c r="P448" s="229">
        <f>O448*H448</f>
        <v>0</v>
      </c>
      <c r="Q448" s="229">
        <v>2.4533999999999998</v>
      </c>
      <c r="R448" s="229">
        <f>Q448*H448</f>
        <v>171.1418238</v>
      </c>
      <c r="S448" s="229">
        <v>0</v>
      </c>
      <c r="T448" s="23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1" t="s">
        <v>171</v>
      </c>
      <c r="AT448" s="231" t="s">
        <v>166</v>
      </c>
      <c r="AU448" s="231" t="s">
        <v>106</v>
      </c>
      <c r="AY448" s="19" t="s">
        <v>163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9" t="s">
        <v>106</v>
      </c>
      <c r="BK448" s="232">
        <f>ROUND(I448*H448,2)</f>
        <v>0</v>
      </c>
      <c r="BL448" s="19" t="s">
        <v>171</v>
      </c>
      <c r="BM448" s="231" t="s">
        <v>1555</v>
      </c>
    </row>
    <row r="449" s="13" customFormat="1">
      <c r="A449" s="13"/>
      <c r="B449" s="233"/>
      <c r="C449" s="234"/>
      <c r="D449" s="235" t="s">
        <v>173</v>
      </c>
      <c r="E449" s="236" t="s">
        <v>19</v>
      </c>
      <c r="F449" s="237" t="s">
        <v>1556</v>
      </c>
      <c r="G449" s="234"/>
      <c r="H449" s="238">
        <v>57.445999999999998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173</v>
      </c>
      <c r="AU449" s="244" t="s">
        <v>106</v>
      </c>
      <c r="AV449" s="13" t="s">
        <v>106</v>
      </c>
      <c r="AW449" s="13" t="s">
        <v>33</v>
      </c>
      <c r="AX449" s="13" t="s">
        <v>72</v>
      </c>
      <c r="AY449" s="244" t="s">
        <v>163</v>
      </c>
    </row>
    <row r="450" s="13" customFormat="1">
      <c r="A450" s="13"/>
      <c r="B450" s="233"/>
      <c r="C450" s="234"/>
      <c r="D450" s="235" t="s">
        <v>173</v>
      </c>
      <c r="E450" s="236" t="s">
        <v>19</v>
      </c>
      <c r="F450" s="237" t="s">
        <v>1557</v>
      </c>
      <c r="G450" s="234"/>
      <c r="H450" s="238">
        <v>10.875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173</v>
      </c>
      <c r="AU450" s="244" t="s">
        <v>106</v>
      </c>
      <c r="AV450" s="13" t="s">
        <v>106</v>
      </c>
      <c r="AW450" s="13" t="s">
        <v>33</v>
      </c>
      <c r="AX450" s="13" t="s">
        <v>72</v>
      </c>
      <c r="AY450" s="244" t="s">
        <v>163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1558</v>
      </c>
      <c r="G451" s="234"/>
      <c r="H451" s="238">
        <v>0.20300000000000001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1559</v>
      </c>
      <c r="G452" s="234"/>
      <c r="H452" s="238">
        <v>0.35699999999999998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3" customFormat="1">
      <c r="A453" s="13"/>
      <c r="B453" s="233"/>
      <c r="C453" s="234"/>
      <c r="D453" s="235" t="s">
        <v>173</v>
      </c>
      <c r="E453" s="236" t="s">
        <v>19</v>
      </c>
      <c r="F453" s="237" t="s">
        <v>1560</v>
      </c>
      <c r="G453" s="234"/>
      <c r="H453" s="238">
        <v>0.495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173</v>
      </c>
      <c r="AU453" s="244" t="s">
        <v>106</v>
      </c>
      <c r="AV453" s="13" t="s">
        <v>106</v>
      </c>
      <c r="AW453" s="13" t="s">
        <v>33</v>
      </c>
      <c r="AX453" s="13" t="s">
        <v>72</v>
      </c>
      <c r="AY453" s="244" t="s">
        <v>163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1561</v>
      </c>
      <c r="G454" s="234"/>
      <c r="H454" s="238">
        <v>0.38100000000000001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4" customFormat="1">
      <c r="A455" s="14"/>
      <c r="B455" s="245"/>
      <c r="C455" s="246"/>
      <c r="D455" s="235" t="s">
        <v>173</v>
      </c>
      <c r="E455" s="247" t="s">
        <v>19</v>
      </c>
      <c r="F455" s="248" t="s">
        <v>175</v>
      </c>
      <c r="G455" s="246"/>
      <c r="H455" s="249">
        <v>69.757000000000005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173</v>
      </c>
      <c r="AU455" s="255" t="s">
        <v>106</v>
      </c>
      <c r="AV455" s="14" t="s">
        <v>171</v>
      </c>
      <c r="AW455" s="14" t="s">
        <v>33</v>
      </c>
      <c r="AX455" s="14" t="s">
        <v>80</v>
      </c>
      <c r="AY455" s="255" t="s">
        <v>163</v>
      </c>
    </row>
    <row r="456" s="2" customFormat="1" ht="21.75" customHeight="1">
      <c r="A456" s="40"/>
      <c r="B456" s="41"/>
      <c r="C456" s="220" t="s">
        <v>661</v>
      </c>
      <c r="D456" s="220" t="s">
        <v>166</v>
      </c>
      <c r="E456" s="221" t="s">
        <v>1562</v>
      </c>
      <c r="F456" s="222" t="s">
        <v>1563</v>
      </c>
      <c r="G456" s="223" t="s">
        <v>169</v>
      </c>
      <c r="H456" s="224">
        <v>326.20600000000002</v>
      </c>
      <c r="I456" s="225"/>
      <c r="J456" s="226">
        <f>ROUND(I456*H456,2)</f>
        <v>0</v>
      </c>
      <c r="K456" s="222" t="s">
        <v>170</v>
      </c>
      <c r="L456" s="46"/>
      <c r="M456" s="227" t="s">
        <v>19</v>
      </c>
      <c r="N456" s="228" t="s">
        <v>44</v>
      </c>
      <c r="O456" s="86"/>
      <c r="P456" s="229">
        <f>O456*H456</f>
        <v>0</v>
      </c>
      <c r="Q456" s="229">
        <v>0.0051900000000000002</v>
      </c>
      <c r="R456" s="229">
        <f>Q456*H456</f>
        <v>1.6930091400000003</v>
      </c>
      <c r="S456" s="229">
        <v>0</v>
      </c>
      <c r="T456" s="23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1" t="s">
        <v>171</v>
      </c>
      <c r="AT456" s="231" t="s">
        <v>166</v>
      </c>
      <c r="AU456" s="231" t="s">
        <v>106</v>
      </c>
      <c r="AY456" s="19" t="s">
        <v>163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9" t="s">
        <v>106</v>
      </c>
      <c r="BK456" s="232">
        <f>ROUND(I456*H456,2)</f>
        <v>0</v>
      </c>
      <c r="BL456" s="19" t="s">
        <v>171</v>
      </c>
      <c r="BM456" s="231" t="s">
        <v>1564</v>
      </c>
    </row>
    <row r="457" s="13" customFormat="1">
      <c r="A457" s="13"/>
      <c r="B457" s="233"/>
      <c r="C457" s="234"/>
      <c r="D457" s="235" t="s">
        <v>173</v>
      </c>
      <c r="E457" s="236" t="s">
        <v>19</v>
      </c>
      <c r="F457" s="237" t="s">
        <v>1565</v>
      </c>
      <c r="G457" s="234"/>
      <c r="H457" s="238">
        <v>211.19999999999999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173</v>
      </c>
      <c r="AU457" s="244" t="s">
        <v>106</v>
      </c>
      <c r="AV457" s="13" t="s">
        <v>106</v>
      </c>
      <c r="AW457" s="13" t="s">
        <v>33</v>
      </c>
      <c r="AX457" s="13" t="s">
        <v>72</v>
      </c>
      <c r="AY457" s="244" t="s">
        <v>163</v>
      </c>
    </row>
    <row r="458" s="13" customFormat="1">
      <c r="A458" s="13"/>
      <c r="B458" s="233"/>
      <c r="C458" s="234"/>
      <c r="D458" s="235" t="s">
        <v>173</v>
      </c>
      <c r="E458" s="236" t="s">
        <v>19</v>
      </c>
      <c r="F458" s="237" t="s">
        <v>1566</v>
      </c>
      <c r="G458" s="234"/>
      <c r="H458" s="238">
        <v>101.5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173</v>
      </c>
      <c r="AU458" s="244" t="s">
        <v>106</v>
      </c>
      <c r="AV458" s="13" t="s">
        <v>106</v>
      </c>
      <c r="AW458" s="13" t="s">
        <v>33</v>
      </c>
      <c r="AX458" s="13" t="s">
        <v>72</v>
      </c>
      <c r="AY458" s="244" t="s">
        <v>163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1567</v>
      </c>
      <c r="G459" s="234"/>
      <c r="H459" s="238">
        <v>2.25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1568</v>
      </c>
      <c r="G460" s="234"/>
      <c r="H460" s="238">
        <v>3.3359999999999999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3" customFormat="1">
      <c r="A461" s="13"/>
      <c r="B461" s="233"/>
      <c r="C461" s="234"/>
      <c r="D461" s="235" t="s">
        <v>173</v>
      </c>
      <c r="E461" s="236" t="s">
        <v>19</v>
      </c>
      <c r="F461" s="237" t="s">
        <v>1569</v>
      </c>
      <c r="G461" s="234"/>
      <c r="H461" s="238">
        <v>4.6200000000000001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33</v>
      </c>
      <c r="AX461" s="13" t="s">
        <v>72</v>
      </c>
      <c r="AY461" s="244" t="s">
        <v>163</v>
      </c>
    </row>
    <row r="462" s="13" customFormat="1">
      <c r="A462" s="13"/>
      <c r="B462" s="233"/>
      <c r="C462" s="234"/>
      <c r="D462" s="235" t="s">
        <v>173</v>
      </c>
      <c r="E462" s="236" t="s">
        <v>19</v>
      </c>
      <c r="F462" s="237" t="s">
        <v>1570</v>
      </c>
      <c r="G462" s="234"/>
      <c r="H462" s="238">
        <v>3.2999999999999998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33</v>
      </c>
      <c r="AX462" s="13" t="s">
        <v>72</v>
      </c>
      <c r="AY462" s="244" t="s">
        <v>163</v>
      </c>
    </row>
    <row r="463" s="14" customFormat="1">
      <c r="A463" s="14"/>
      <c r="B463" s="245"/>
      <c r="C463" s="246"/>
      <c r="D463" s="235" t="s">
        <v>173</v>
      </c>
      <c r="E463" s="247" t="s">
        <v>19</v>
      </c>
      <c r="F463" s="248" t="s">
        <v>175</v>
      </c>
      <c r="G463" s="246"/>
      <c r="H463" s="249">
        <v>326.20600000000002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173</v>
      </c>
      <c r="AU463" s="255" t="s">
        <v>106</v>
      </c>
      <c r="AV463" s="14" t="s">
        <v>171</v>
      </c>
      <c r="AW463" s="14" t="s">
        <v>33</v>
      </c>
      <c r="AX463" s="14" t="s">
        <v>80</v>
      </c>
      <c r="AY463" s="255" t="s">
        <v>163</v>
      </c>
    </row>
    <row r="464" s="2" customFormat="1" ht="21.75" customHeight="1">
      <c r="A464" s="40"/>
      <c r="B464" s="41"/>
      <c r="C464" s="220" t="s">
        <v>665</v>
      </c>
      <c r="D464" s="220" t="s">
        <v>166</v>
      </c>
      <c r="E464" s="221" t="s">
        <v>1571</v>
      </c>
      <c r="F464" s="222" t="s">
        <v>1572</v>
      </c>
      <c r="G464" s="223" t="s">
        <v>169</v>
      </c>
      <c r="H464" s="224">
        <v>326.20600000000002</v>
      </c>
      <c r="I464" s="225"/>
      <c r="J464" s="226">
        <f>ROUND(I464*H464,2)</f>
        <v>0</v>
      </c>
      <c r="K464" s="222" t="s">
        <v>170</v>
      </c>
      <c r="L464" s="46"/>
      <c r="M464" s="227" t="s">
        <v>19</v>
      </c>
      <c r="N464" s="228" t="s">
        <v>44</v>
      </c>
      <c r="O464" s="86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171</v>
      </c>
      <c r="AT464" s="231" t="s">
        <v>166</v>
      </c>
      <c r="AU464" s="231" t="s">
        <v>106</v>
      </c>
      <c r="AY464" s="19" t="s">
        <v>163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106</v>
      </c>
      <c r="BK464" s="232">
        <f>ROUND(I464*H464,2)</f>
        <v>0</v>
      </c>
      <c r="BL464" s="19" t="s">
        <v>171</v>
      </c>
      <c r="BM464" s="231" t="s">
        <v>1573</v>
      </c>
    </row>
    <row r="465" s="2" customFormat="1" ht="21.75" customHeight="1">
      <c r="A465" s="40"/>
      <c r="B465" s="41"/>
      <c r="C465" s="220" t="s">
        <v>671</v>
      </c>
      <c r="D465" s="220" t="s">
        <v>166</v>
      </c>
      <c r="E465" s="221" t="s">
        <v>1574</v>
      </c>
      <c r="F465" s="222" t="s">
        <v>1575</v>
      </c>
      <c r="G465" s="223" t="s">
        <v>262</v>
      </c>
      <c r="H465" s="224">
        <v>5.2309999999999999</v>
      </c>
      <c r="I465" s="225"/>
      <c r="J465" s="226">
        <f>ROUND(I465*H465,2)</f>
        <v>0</v>
      </c>
      <c r="K465" s="222" t="s">
        <v>170</v>
      </c>
      <c r="L465" s="46"/>
      <c r="M465" s="227" t="s">
        <v>19</v>
      </c>
      <c r="N465" s="228" t="s">
        <v>44</v>
      </c>
      <c r="O465" s="86"/>
      <c r="P465" s="229">
        <f>O465*H465</f>
        <v>0</v>
      </c>
      <c r="Q465" s="229">
        <v>1.0525599999999999</v>
      </c>
      <c r="R465" s="229">
        <f>Q465*H465</f>
        <v>5.5059413599999996</v>
      </c>
      <c r="S465" s="229">
        <v>0</v>
      </c>
      <c r="T465" s="23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1" t="s">
        <v>171</v>
      </c>
      <c r="AT465" s="231" t="s">
        <v>166</v>
      </c>
      <c r="AU465" s="231" t="s">
        <v>106</v>
      </c>
      <c r="AY465" s="19" t="s">
        <v>163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9" t="s">
        <v>106</v>
      </c>
      <c r="BK465" s="232">
        <f>ROUND(I465*H465,2)</f>
        <v>0</v>
      </c>
      <c r="BL465" s="19" t="s">
        <v>171</v>
      </c>
      <c r="BM465" s="231" t="s">
        <v>1576</v>
      </c>
    </row>
    <row r="466" s="13" customFormat="1">
      <c r="A466" s="13"/>
      <c r="B466" s="233"/>
      <c r="C466" s="234"/>
      <c r="D466" s="235" t="s">
        <v>173</v>
      </c>
      <c r="E466" s="236" t="s">
        <v>19</v>
      </c>
      <c r="F466" s="237" t="s">
        <v>1577</v>
      </c>
      <c r="G466" s="234"/>
      <c r="H466" s="238">
        <v>5.2309999999999999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173</v>
      </c>
      <c r="AU466" s="244" t="s">
        <v>106</v>
      </c>
      <c r="AV466" s="13" t="s">
        <v>106</v>
      </c>
      <c r="AW466" s="13" t="s">
        <v>33</v>
      </c>
      <c r="AX466" s="13" t="s">
        <v>72</v>
      </c>
      <c r="AY466" s="244" t="s">
        <v>163</v>
      </c>
    </row>
    <row r="467" s="14" customFormat="1">
      <c r="A467" s="14"/>
      <c r="B467" s="245"/>
      <c r="C467" s="246"/>
      <c r="D467" s="235" t="s">
        <v>173</v>
      </c>
      <c r="E467" s="247" t="s">
        <v>19</v>
      </c>
      <c r="F467" s="248" t="s">
        <v>175</v>
      </c>
      <c r="G467" s="246"/>
      <c r="H467" s="249">
        <v>5.2309999999999999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173</v>
      </c>
      <c r="AU467" s="255" t="s">
        <v>106</v>
      </c>
      <c r="AV467" s="14" t="s">
        <v>171</v>
      </c>
      <c r="AW467" s="14" t="s">
        <v>33</v>
      </c>
      <c r="AX467" s="14" t="s">
        <v>80</v>
      </c>
      <c r="AY467" s="255" t="s">
        <v>163</v>
      </c>
    </row>
    <row r="468" s="2" customFormat="1" ht="33" customHeight="1">
      <c r="A468" s="40"/>
      <c r="B468" s="41"/>
      <c r="C468" s="220" t="s">
        <v>677</v>
      </c>
      <c r="D468" s="220" t="s">
        <v>166</v>
      </c>
      <c r="E468" s="221" t="s">
        <v>1578</v>
      </c>
      <c r="F468" s="222" t="s">
        <v>1579</v>
      </c>
      <c r="G468" s="223" t="s">
        <v>178</v>
      </c>
      <c r="H468" s="224">
        <v>15.019</v>
      </c>
      <c r="I468" s="225"/>
      <c r="J468" s="226">
        <f>ROUND(I468*H468,2)</f>
        <v>0</v>
      </c>
      <c r="K468" s="222" t="s">
        <v>170</v>
      </c>
      <c r="L468" s="46"/>
      <c r="M468" s="227" t="s">
        <v>19</v>
      </c>
      <c r="N468" s="228" t="s">
        <v>44</v>
      </c>
      <c r="O468" s="86"/>
      <c r="P468" s="229">
        <f>O468*H468</f>
        <v>0</v>
      </c>
      <c r="Q468" s="229">
        <v>2.4533700000000001</v>
      </c>
      <c r="R468" s="229">
        <f>Q468*H468</f>
        <v>36.847164030000002</v>
      </c>
      <c r="S468" s="229">
        <v>0</v>
      </c>
      <c r="T468" s="230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1" t="s">
        <v>171</v>
      </c>
      <c r="AT468" s="231" t="s">
        <v>166</v>
      </c>
      <c r="AU468" s="231" t="s">
        <v>106</v>
      </c>
      <c r="AY468" s="19" t="s">
        <v>163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9" t="s">
        <v>106</v>
      </c>
      <c r="BK468" s="232">
        <f>ROUND(I468*H468,2)</f>
        <v>0</v>
      </c>
      <c r="BL468" s="19" t="s">
        <v>171</v>
      </c>
      <c r="BM468" s="231" t="s">
        <v>1580</v>
      </c>
    </row>
    <row r="469" s="13" customFormat="1">
      <c r="A469" s="13"/>
      <c r="B469" s="233"/>
      <c r="C469" s="234"/>
      <c r="D469" s="235" t="s">
        <v>173</v>
      </c>
      <c r="E469" s="236" t="s">
        <v>19</v>
      </c>
      <c r="F469" s="237" t="s">
        <v>1581</v>
      </c>
      <c r="G469" s="234"/>
      <c r="H469" s="238">
        <v>3.077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173</v>
      </c>
      <c r="AU469" s="244" t="s">
        <v>106</v>
      </c>
      <c r="AV469" s="13" t="s">
        <v>106</v>
      </c>
      <c r="AW469" s="13" t="s">
        <v>33</v>
      </c>
      <c r="AX469" s="13" t="s">
        <v>72</v>
      </c>
      <c r="AY469" s="244" t="s">
        <v>163</v>
      </c>
    </row>
    <row r="470" s="13" customFormat="1">
      <c r="A470" s="13"/>
      <c r="B470" s="233"/>
      <c r="C470" s="234"/>
      <c r="D470" s="235" t="s">
        <v>173</v>
      </c>
      <c r="E470" s="236" t="s">
        <v>19</v>
      </c>
      <c r="F470" s="237" t="s">
        <v>1582</v>
      </c>
      <c r="G470" s="234"/>
      <c r="H470" s="238">
        <v>1.03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173</v>
      </c>
      <c r="AU470" s="244" t="s">
        <v>106</v>
      </c>
      <c r="AV470" s="13" t="s">
        <v>106</v>
      </c>
      <c r="AW470" s="13" t="s">
        <v>33</v>
      </c>
      <c r="AX470" s="13" t="s">
        <v>72</v>
      </c>
      <c r="AY470" s="244" t="s">
        <v>163</v>
      </c>
    </row>
    <row r="471" s="13" customFormat="1">
      <c r="A471" s="13"/>
      <c r="B471" s="233"/>
      <c r="C471" s="234"/>
      <c r="D471" s="235" t="s">
        <v>173</v>
      </c>
      <c r="E471" s="236" t="s">
        <v>19</v>
      </c>
      <c r="F471" s="237" t="s">
        <v>1583</v>
      </c>
      <c r="G471" s="234"/>
      <c r="H471" s="238">
        <v>3.7690000000000001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173</v>
      </c>
      <c r="AU471" s="244" t="s">
        <v>106</v>
      </c>
      <c r="AV471" s="13" t="s">
        <v>106</v>
      </c>
      <c r="AW471" s="13" t="s">
        <v>33</v>
      </c>
      <c r="AX471" s="13" t="s">
        <v>72</v>
      </c>
      <c r="AY471" s="244" t="s">
        <v>163</v>
      </c>
    </row>
    <row r="472" s="13" customFormat="1">
      <c r="A472" s="13"/>
      <c r="B472" s="233"/>
      <c r="C472" s="234"/>
      <c r="D472" s="235" t="s">
        <v>173</v>
      </c>
      <c r="E472" s="236" t="s">
        <v>19</v>
      </c>
      <c r="F472" s="237" t="s">
        <v>1584</v>
      </c>
      <c r="G472" s="234"/>
      <c r="H472" s="238">
        <v>1.0940000000000001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173</v>
      </c>
      <c r="AU472" s="244" t="s">
        <v>106</v>
      </c>
      <c r="AV472" s="13" t="s">
        <v>106</v>
      </c>
      <c r="AW472" s="13" t="s">
        <v>33</v>
      </c>
      <c r="AX472" s="13" t="s">
        <v>72</v>
      </c>
      <c r="AY472" s="244" t="s">
        <v>163</v>
      </c>
    </row>
    <row r="473" s="13" customFormat="1">
      <c r="A473" s="13"/>
      <c r="B473" s="233"/>
      <c r="C473" s="234"/>
      <c r="D473" s="235" t="s">
        <v>173</v>
      </c>
      <c r="E473" s="236" t="s">
        <v>19</v>
      </c>
      <c r="F473" s="237" t="s">
        <v>1585</v>
      </c>
      <c r="G473" s="234"/>
      <c r="H473" s="238">
        <v>3.73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173</v>
      </c>
      <c r="AU473" s="244" t="s">
        <v>106</v>
      </c>
      <c r="AV473" s="13" t="s">
        <v>106</v>
      </c>
      <c r="AW473" s="13" t="s">
        <v>33</v>
      </c>
      <c r="AX473" s="13" t="s">
        <v>72</v>
      </c>
      <c r="AY473" s="244" t="s">
        <v>163</v>
      </c>
    </row>
    <row r="474" s="13" customFormat="1">
      <c r="A474" s="13"/>
      <c r="B474" s="233"/>
      <c r="C474" s="234"/>
      <c r="D474" s="235" t="s">
        <v>173</v>
      </c>
      <c r="E474" s="236" t="s">
        <v>19</v>
      </c>
      <c r="F474" s="237" t="s">
        <v>1586</v>
      </c>
      <c r="G474" s="234"/>
      <c r="H474" s="238">
        <v>0.95399999999999996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173</v>
      </c>
      <c r="AU474" s="244" t="s">
        <v>106</v>
      </c>
      <c r="AV474" s="13" t="s">
        <v>106</v>
      </c>
      <c r="AW474" s="13" t="s">
        <v>33</v>
      </c>
      <c r="AX474" s="13" t="s">
        <v>72</v>
      </c>
      <c r="AY474" s="244" t="s">
        <v>163</v>
      </c>
    </row>
    <row r="475" s="14" customFormat="1">
      <c r="A475" s="14"/>
      <c r="B475" s="245"/>
      <c r="C475" s="246"/>
      <c r="D475" s="235" t="s">
        <v>173</v>
      </c>
      <c r="E475" s="247" t="s">
        <v>19</v>
      </c>
      <c r="F475" s="248" t="s">
        <v>175</v>
      </c>
      <c r="G475" s="246"/>
      <c r="H475" s="249">
        <v>13.654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173</v>
      </c>
      <c r="AU475" s="255" t="s">
        <v>106</v>
      </c>
      <c r="AV475" s="14" t="s">
        <v>171</v>
      </c>
      <c r="AW475" s="14" t="s">
        <v>33</v>
      </c>
      <c r="AX475" s="14" t="s">
        <v>80</v>
      </c>
      <c r="AY475" s="255" t="s">
        <v>163</v>
      </c>
    </row>
    <row r="476" s="13" customFormat="1">
      <c r="A476" s="13"/>
      <c r="B476" s="233"/>
      <c r="C476" s="234"/>
      <c r="D476" s="235" t="s">
        <v>173</v>
      </c>
      <c r="E476" s="234"/>
      <c r="F476" s="237" t="s">
        <v>1587</v>
      </c>
      <c r="G476" s="234"/>
      <c r="H476" s="238">
        <v>15.019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173</v>
      </c>
      <c r="AU476" s="244" t="s">
        <v>106</v>
      </c>
      <c r="AV476" s="13" t="s">
        <v>106</v>
      </c>
      <c r="AW476" s="13" t="s">
        <v>4</v>
      </c>
      <c r="AX476" s="13" t="s">
        <v>80</v>
      </c>
      <c r="AY476" s="244" t="s">
        <v>163</v>
      </c>
    </row>
    <row r="477" s="2" customFormat="1" ht="33" customHeight="1">
      <c r="A477" s="40"/>
      <c r="B477" s="41"/>
      <c r="C477" s="220" t="s">
        <v>683</v>
      </c>
      <c r="D477" s="220" t="s">
        <v>166</v>
      </c>
      <c r="E477" s="221" t="s">
        <v>1588</v>
      </c>
      <c r="F477" s="222" t="s">
        <v>1589</v>
      </c>
      <c r="G477" s="223" t="s">
        <v>262</v>
      </c>
      <c r="H477" s="224">
        <v>1.96</v>
      </c>
      <c r="I477" s="225"/>
      <c r="J477" s="226">
        <f>ROUND(I477*H477,2)</f>
        <v>0</v>
      </c>
      <c r="K477" s="222" t="s">
        <v>170</v>
      </c>
      <c r="L477" s="46"/>
      <c r="M477" s="227" t="s">
        <v>19</v>
      </c>
      <c r="N477" s="228" t="s">
        <v>44</v>
      </c>
      <c r="O477" s="86"/>
      <c r="P477" s="229">
        <f>O477*H477</f>
        <v>0</v>
      </c>
      <c r="Q477" s="229">
        <v>1.04887</v>
      </c>
      <c r="R477" s="229">
        <f>Q477*H477</f>
        <v>2.0557851999999999</v>
      </c>
      <c r="S477" s="229">
        <v>0</v>
      </c>
      <c r="T477" s="23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1" t="s">
        <v>171</v>
      </c>
      <c r="AT477" s="231" t="s">
        <v>166</v>
      </c>
      <c r="AU477" s="231" t="s">
        <v>106</v>
      </c>
      <c r="AY477" s="19" t="s">
        <v>163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9" t="s">
        <v>106</v>
      </c>
      <c r="BK477" s="232">
        <f>ROUND(I477*H477,2)</f>
        <v>0</v>
      </c>
      <c r="BL477" s="19" t="s">
        <v>171</v>
      </c>
      <c r="BM477" s="231" t="s">
        <v>1590</v>
      </c>
    </row>
    <row r="478" s="13" customFormat="1">
      <c r="A478" s="13"/>
      <c r="B478" s="233"/>
      <c r="C478" s="234"/>
      <c r="D478" s="235" t="s">
        <v>173</v>
      </c>
      <c r="E478" s="236" t="s">
        <v>19</v>
      </c>
      <c r="F478" s="237" t="s">
        <v>1591</v>
      </c>
      <c r="G478" s="234"/>
      <c r="H478" s="238">
        <v>1.96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173</v>
      </c>
      <c r="AU478" s="244" t="s">
        <v>106</v>
      </c>
      <c r="AV478" s="13" t="s">
        <v>106</v>
      </c>
      <c r="AW478" s="13" t="s">
        <v>33</v>
      </c>
      <c r="AX478" s="13" t="s">
        <v>72</v>
      </c>
      <c r="AY478" s="244" t="s">
        <v>163</v>
      </c>
    </row>
    <row r="479" s="14" customFormat="1">
      <c r="A479" s="14"/>
      <c r="B479" s="245"/>
      <c r="C479" s="246"/>
      <c r="D479" s="235" t="s">
        <v>173</v>
      </c>
      <c r="E479" s="247" t="s">
        <v>19</v>
      </c>
      <c r="F479" s="248" t="s">
        <v>175</v>
      </c>
      <c r="G479" s="246"/>
      <c r="H479" s="249">
        <v>1.96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173</v>
      </c>
      <c r="AU479" s="255" t="s">
        <v>106</v>
      </c>
      <c r="AV479" s="14" t="s">
        <v>171</v>
      </c>
      <c r="AW479" s="14" t="s">
        <v>33</v>
      </c>
      <c r="AX479" s="14" t="s">
        <v>80</v>
      </c>
      <c r="AY479" s="255" t="s">
        <v>163</v>
      </c>
    </row>
    <row r="480" s="2" customFormat="1" ht="33" customHeight="1">
      <c r="A480" s="40"/>
      <c r="B480" s="41"/>
      <c r="C480" s="220" t="s">
        <v>689</v>
      </c>
      <c r="D480" s="220" t="s">
        <v>166</v>
      </c>
      <c r="E480" s="221" t="s">
        <v>1592</v>
      </c>
      <c r="F480" s="222" t="s">
        <v>1593</v>
      </c>
      <c r="G480" s="223" t="s">
        <v>169</v>
      </c>
      <c r="H480" s="224">
        <v>55.701000000000001</v>
      </c>
      <c r="I480" s="225"/>
      <c r="J480" s="226">
        <f>ROUND(I480*H480,2)</f>
        <v>0</v>
      </c>
      <c r="K480" s="222" t="s">
        <v>170</v>
      </c>
      <c r="L480" s="46"/>
      <c r="M480" s="227" t="s">
        <v>19</v>
      </c>
      <c r="N480" s="228" t="s">
        <v>44</v>
      </c>
      <c r="O480" s="86"/>
      <c r="P480" s="229">
        <f>O480*H480</f>
        <v>0</v>
      </c>
      <c r="Q480" s="229">
        <v>0.01282</v>
      </c>
      <c r="R480" s="229">
        <f>Q480*H480</f>
        <v>0.71408682000000001</v>
      </c>
      <c r="S480" s="229">
        <v>0</v>
      </c>
      <c r="T480" s="23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1" t="s">
        <v>171</v>
      </c>
      <c r="AT480" s="231" t="s">
        <v>166</v>
      </c>
      <c r="AU480" s="231" t="s">
        <v>106</v>
      </c>
      <c r="AY480" s="19" t="s">
        <v>163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9" t="s">
        <v>106</v>
      </c>
      <c r="BK480" s="232">
        <f>ROUND(I480*H480,2)</f>
        <v>0</v>
      </c>
      <c r="BL480" s="19" t="s">
        <v>171</v>
      </c>
      <c r="BM480" s="231" t="s">
        <v>1594</v>
      </c>
    </row>
    <row r="481" s="13" customFormat="1">
      <c r="A481" s="13"/>
      <c r="B481" s="233"/>
      <c r="C481" s="234"/>
      <c r="D481" s="235" t="s">
        <v>173</v>
      </c>
      <c r="E481" s="236" t="s">
        <v>19</v>
      </c>
      <c r="F481" s="237" t="s">
        <v>1595</v>
      </c>
      <c r="G481" s="234"/>
      <c r="H481" s="238">
        <v>10.256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173</v>
      </c>
      <c r="AU481" s="244" t="s">
        <v>106</v>
      </c>
      <c r="AV481" s="13" t="s">
        <v>106</v>
      </c>
      <c r="AW481" s="13" t="s">
        <v>33</v>
      </c>
      <c r="AX481" s="13" t="s">
        <v>72</v>
      </c>
      <c r="AY481" s="244" t="s">
        <v>163</v>
      </c>
    </row>
    <row r="482" s="13" customFormat="1">
      <c r="A482" s="13"/>
      <c r="B482" s="233"/>
      <c r="C482" s="234"/>
      <c r="D482" s="235" t="s">
        <v>173</v>
      </c>
      <c r="E482" s="236" t="s">
        <v>19</v>
      </c>
      <c r="F482" s="237" t="s">
        <v>1596</v>
      </c>
      <c r="G482" s="234"/>
      <c r="H482" s="238">
        <v>5.1479999999999997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173</v>
      </c>
      <c r="AU482" s="244" t="s">
        <v>106</v>
      </c>
      <c r="AV482" s="13" t="s">
        <v>106</v>
      </c>
      <c r="AW482" s="13" t="s">
        <v>33</v>
      </c>
      <c r="AX482" s="13" t="s">
        <v>72</v>
      </c>
      <c r="AY482" s="244" t="s">
        <v>163</v>
      </c>
    </row>
    <row r="483" s="13" customFormat="1">
      <c r="A483" s="13"/>
      <c r="B483" s="233"/>
      <c r="C483" s="234"/>
      <c r="D483" s="235" t="s">
        <v>173</v>
      </c>
      <c r="E483" s="236" t="s">
        <v>19</v>
      </c>
      <c r="F483" s="237" t="s">
        <v>1597</v>
      </c>
      <c r="G483" s="234"/>
      <c r="H483" s="238">
        <v>12.563000000000001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173</v>
      </c>
      <c r="AU483" s="244" t="s">
        <v>106</v>
      </c>
      <c r="AV483" s="13" t="s">
        <v>106</v>
      </c>
      <c r="AW483" s="13" t="s">
        <v>33</v>
      </c>
      <c r="AX483" s="13" t="s">
        <v>72</v>
      </c>
      <c r="AY483" s="244" t="s">
        <v>163</v>
      </c>
    </row>
    <row r="484" s="13" customFormat="1">
      <c r="A484" s="13"/>
      <c r="B484" s="233"/>
      <c r="C484" s="234"/>
      <c r="D484" s="235" t="s">
        <v>173</v>
      </c>
      <c r="E484" s="236" t="s">
        <v>19</v>
      </c>
      <c r="F484" s="237" t="s">
        <v>1598</v>
      </c>
      <c r="G484" s="234"/>
      <c r="H484" s="238">
        <v>5.468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173</v>
      </c>
      <c r="AU484" s="244" t="s">
        <v>106</v>
      </c>
      <c r="AV484" s="13" t="s">
        <v>106</v>
      </c>
      <c r="AW484" s="13" t="s">
        <v>33</v>
      </c>
      <c r="AX484" s="13" t="s">
        <v>72</v>
      </c>
      <c r="AY484" s="244" t="s">
        <v>163</v>
      </c>
    </row>
    <row r="485" s="13" customFormat="1">
      <c r="A485" s="13"/>
      <c r="B485" s="233"/>
      <c r="C485" s="234"/>
      <c r="D485" s="235" t="s">
        <v>173</v>
      </c>
      <c r="E485" s="236" t="s">
        <v>19</v>
      </c>
      <c r="F485" s="237" t="s">
        <v>1599</v>
      </c>
      <c r="G485" s="234"/>
      <c r="H485" s="238">
        <v>12.433999999999999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173</v>
      </c>
      <c r="AU485" s="244" t="s">
        <v>106</v>
      </c>
      <c r="AV485" s="13" t="s">
        <v>106</v>
      </c>
      <c r="AW485" s="13" t="s">
        <v>33</v>
      </c>
      <c r="AX485" s="13" t="s">
        <v>72</v>
      </c>
      <c r="AY485" s="244" t="s">
        <v>163</v>
      </c>
    </row>
    <row r="486" s="13" customFormat="1">
      <c r="A486" s="13"/>
      <c r="B486" s="233"/>
      <c r="C486" s="234"/>
      <c r="D486" s="235" t="s">
        <v>173</v>
      </c>
      <c r="E486" s="236" t="s">
        <v>19</v>
      </c>
      <c r="F486" s="237" t="s">
        <v>1600</v>
      </c>
      <c r="G486" s="234"/>
      <c r="H486" s="238">
        <v>4.7679999999999998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173</v>
      </c>
      <c r="AU486" s="244" t="s">
        <v>106</v>
      </c>
      <c r="AV486" s="13" t="s">
        <v>106</v>
      </c>
      <c r="AW486" s="13" t="s">
        <v>33</v>
      </c>
      <c r="AX486" s="13" t="s">
        <v>72</v>
      </c>
      <c r="AY486" s="244" t="s">
        <v>163</v>
      </c>
    </row>
    <row r="487" s="14" customFormat="1">
      <c r="A487" s="14"/>
      <c r="B487" s="245"/>
      <c r="C487" s="246"/>
      <c r="D487" s="235" t="s">
        <v>173</v>
      </c>
      <c r="E487" s="247" t="s">
        <v>19</v>
      </c>
      <c r="F487" s="248" t="s">
        <v>175</v>
      </c>
      <c r="G487" s="246"/>
      <c r="H487" s="249">
        <v>50.637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173</v>
      </c>
      <c r="AU487" s="255" t="s">
        <v>106</v>
      </c>
      <c r="AV487" s="14" t="s">
        <v>171</v>
      </c>
      <c r="AW487" s="14" t="s">
        <v>33</v>
      </c>
      <c r="AX487" s="14" t="s">
        <v>80</v>
      </c>
      <c r="AY487" s="255" t="s">
        <v>163</v>
      </c>
    </row>
    <row r="488" s="13" customFormat="1">
      <c r="A488" s="13"/>
      <c r="B488" s="233"/>
      <c r="C488" s="234"/>
      <c r="D488" s="235" t="s">
        <v>173</v>
      </c>
      <c r="E488" s="234"/>
      <c r="F488" s="237" t="s">
        <v>1601</v>
      </c>
      <c r="G488" s="234"/>
      <c r="H488" s="238">
        <v>55.701000000000001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173</v>
      </c>
      <c r="AU488" s="244" t="s">
        <v>106</v>
      </c>
      <c r="AV488" s="13" t="s">
        <v>106</v>
      </c>
      <c r="AW488" s="13" t="s">
        <v>4</v>
      </c>
      <c r="AX488" s="13" t="s">
        <v>80</v>
      </c>
      <c r="AY488" s="244" t="s">
        <v>163</v>
      </c>
    </row>
    <row r="489" s="2" customFormat="1" ht="33" customHeight="1">
      <c r="A489" s="40"/>
      <c r="B489" s="41"/>
      <c r="C489" s="220" t="s">
        <v>693</v>
      </c>
      <c r="D489" s="220" t="s">
        <v>166</v>
      </c>
      <c r="E489" s="221" t="s">
        <v>1602</v>
      </c>
      <c r="F489" s="222" t="s">
        <v>1603</v>
      </c>
      <c r="G489" s="223" t="s">
        <v>169</v>
      </c>
      <c r="H489" s="224">
        <v>55.701000000000001</v>
      </c>
      <c r="I489" s="225"/>
      <c r="J489" s="226">
        <f>ROUND(I489*H489,2)</f>
        <v>0</v>
      </c>
      <c r="K489" s="222" t="s">
        <v>170</v>
      </c>
      <c r="L489" s="46"/>
      <c r="M489" s="227" t="s">
        <v>19</v>
      </c>
      <c r="N489" s="228" t="s">
        <v>44</v>
      </c>
      <c r="O489" s="86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171</v>
      </c>
      <c r="AT489" s="231" t="s">
        <v>166</v>
      </c>
      <c r="AU489" s="231" t="s">
        <v>106</v>
      </c>
      <c r="AY489" s="19" t="s">
        <v>163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106</v>
      </c>
      <c r="BK489" s="232">
        <f>ROUND(I489*H489,2)</f>
        <v>0</v>
      </c>
      <c r="BL489" s="19" t="s">
        <v>171</v>
      </c>
      <c r="BM489" s="231" t="s">
        <v>1604</v>
      </c>
    </row>
    <row r="490" s="2" customFormat="1" ht="21.75" customHeight="1">
      <c r="A490" s="40"/>
      <c r="B490" s="41"/>
      <c r="C490" s="220" t="s">
        <v>697</v>
      </c>
      <c r="D490" s="220" t="s">
        <v>166</v>
      </c>
      <c r="E490" s="221" t="s">
        <v>1605</v>
      </c>
      <c r="F490" s="222" t="s">
        <v>1606</v>
      </c>
      <c r="G490" s="223" t="s">
        <v>169</v>
      </c>
      <c r="H490" s="224">
        <v>45.372999999999998</v>
      </c>
      <c r="I490" s="225"/>
      <c r="J490" s="226">
        <f>ROUND(I490*H490,2)</f>
        <v>0</v>
      </c>
      <c r="K490" s="222" t="s">
        <v>170</v>
      </c>
      <c r="L490" s="46"/>
      <c r="M490" s="227" t="s">
        <v>19</v>
      </c>
      <c r="N490" s="228" t="s">
        <v>44</v>
      </c>
      <c r="O490" s="86"/>
      <c r="P490" s="229">
        <f>O490*H490</f>
        <v>0</v>
      </c>
      <c r="Q490" s="229">
        <v>0.0065799999999999999</v>
      </c>
      <c r="R490" s="229">
        <f>Q490*H490</f>
        <v>0.29855433999999997</v>
      </c>
      <c r="S490" s="229">
        <v>0</v>
      </c>
      <c r="T490" s="23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1" t="s">
        <v>171</v>
      </c>
      <c r="AT490" s="231" t="s">
        <v>166</v>
      </c>
      <c r="AU490" s="231" t="s">
        <v>106</v>
      </c>
      <c r="AY490" s="19" t="s">
        <v>163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9" t="s">
        <v>106</v>
      </c>
      <c r="BK490" s="232">
        <f>ROUND(I490*H490,2)</f>
        <v>0</v>
      </c>
      <c r="BL490" s="19" t="s">
        <v>171</v>
      </c>
      <c r="BM490" s="231" t="s">
        <v>1607</v>
      </c>
    </row>
    <row r="491" s="13" customFormat="1">
      <c r="A491" s="13"/>
      <c r="B491" s="233"/>
      <c r="C491" s="234"/>
      <c r="D491" s="235" t="s">
        <v>173</v>
      </c>
      <c r="E491" s="236" t="s">
        <v>19</v>
      </c>
      <c r="F491" s="237" t="s">
        <v>1608</v>
      </c>
      <c r="G491" s="234"/>
      <c r="H491" s="238">
        <v>45.372999999999998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173</v>
      </c>
      <c r="AU491" s="244" t="s">
        <v>106</v>
      </c>
      <c r="AV491" s="13" t="s">
        <v>106</v>
      </c>
      <c r="AW491" s="13" t="s">
        <v>33</v>
      </c>
      <c r="AX491" s="13" t="s">
        <v>72</v>
      </c>
      <c r="AY491" s="244" t="s">
        <v>163</v>
      </c>
    </row>
    <row r="492" s="14" customFormat="1">
      <c r="A492" s="14"/>
      <c r="B492" s="245"/>
      <c r="C492" s="246"/>
      <c r="D492" s="235" t="s">
        <v>173</v>
      </c>
      <c r="E492" s="247" t="s">
        <v>19</v>
      </c>
      <c r="F492" s="248" t="s">
        <v>175</v>
      </c>
      <c r="G492" s="246"/>
      <c r="H492" s="249">
        <v>45.372999999999998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173</v>
      </c>
      <c r="AU492" s="255" t="s">
        <v>106</v>
      </c>
      <c r="AV492" s="14" t="s">
        <v>171</v>
      </c>
      <c r="AW492" s="14" t="s">
        <v>33</v>
      </c>
      <c r="AX492" s="14" t="s">
        <v>80</v>
      </c>
      <c r="AY492" s="255" t="s">
        <v>163</v>
      </c>
    </row>
    <row r="493" s="2" customFormat="1" ht="21.75" customHeight="1">
      <c r="A493" s="40"/>
      <c r="B493" s="41"/>
      <c r="C493" s="220" t="s">
        <v>701</v>
      </c>
      <c r="D493" s="220" t="s">
        <v>166</v>
      </c>
      <c r="E493" s="221" t="s">
        <v>1609</v>
      </c>
      <c r="F493" s="222" t="s">
        <v>1610</v>
      </c>
      <c r="G493" s="223" t="s">
        <v>169</v>
      </c>
      <c r="H493" s="224">
        <v>45.372999999999998</v>
      </c>
      <c r="I493" s="225"/>
      <c r="J493" s="226">
        <f>ROUND(I493*H493,2)</f>
        <v>0</v>
      </c>
      <c r="K493" s="222" t="s">
        <v>170</v>
      </c>
      <c r="L493" s="46"/>
      <c r="M493" s="227" t="s">
        <v>19</v>
      </c>
      <c r="N493" s="228" t="s">
        <v>44</v>
      </c>
      <c r="O493" s="86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1" t="s">
        <v>171</v>
      </c>
      <c r="AT493" s="231" t="s">
        <v>166</v>
      </c>
      <c r="AU493" s="231" t="s">
        <v>106</v>
      </c>
      <c r="AY493" s="19" t="s">
        <v>163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9" t="s">
        <v>106</v>
      </c>
      <c r="BK493" s="232">
        <f>ROUND(I493*H493,2)</f>
        <v>0</v>
      </c>
      <c r="BL493" s="19" t="s">
        <v>171</v>
      </c>
      <c r="BM493" s="231" t="s">
        <v>1611</v>
      </c>
    </row>
    <row r="494" s="2" customFormat="1" ht="21.75" customHeight="1">
      <c r="A494" s="40"/>
      <c r="B494" s="41"/>
      <c r="C494" s="220" t="s">
        <v>705</v>
      </c>
      <c r="D494" s="220" t="s">
        <v>166</v>
      </c>
      <c r="E494" s="221" t="s">
        <v>1612</v>
      </c>
      <c r="F494" s="222" t="s">
        <v>1613</v>
      </c>
      <c r="G494" s="223" t="s">
        <v>1614</v>
      </c>
      <c r="H494" s="224">
        <v>46</v>
      </c>
      <c r="I494" s="225"/>
      <c r="J494" s="226">
        <f>ROUND(I494*H494,2)</f>
        <v>0</v>
      </c>
      <c r="K494" s="222" t="s">
        <v>19</v>
      </c>
      <c r="L494" s="46"/>
      <c r="M494" s="227" t="s">
        <v>19</v>
      </c>
      <c r="N494" s="228" t="s">
        <v>44</v>
      </c>
      <c r="O494" s="86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1" t="s">
        <v>171</v>
      </c>
      <c r="AT494" s="231" t="s">
        <v>166</v>
      </c>
      <c r="AU494" s="231" t="s">
        <v>106</v>
      </c>
      <c r="AY494" s="19" t="s">
        <v>163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9" t="s">
        <v>106</v>
      </c>
      <c r="BK494" s="232">
        <f>ROUND(I494*H494,2)</f>
        <v>0</v>
      </c>
      <c r="BL494" s="19" t="s">
        <v>171</v>
      </c>
      <c r="BM494" s="231" t="s">
        <v>1615</v>
      </c>
    </row>
    <row r="495" s="2" customFormat="1" ht="16.5" customHeight="1">
      <c r="A495" s="40"/>
      <c r="B495" s="41"/>
      <c r="C495" s="220" t="s">
        <v>709</v>
      </c>
      <c r="D495" s="220" t="s">
        <v>166</v>
      </c>
      <c r="E495" s="221" t="s">
        <v>1616</v>
      </c>
      <c r="F495" s="222" t="s">
        <v>1617</v>
      </c>
      <c r="G495" s="223" t="s">
        <v>420</v>
      </c>
      <c r="H495" s="224">
        <v>12</v>
      </c>
      <c r="I495" s="225"/>
      <c r="J495" s="226">
        <f>ROUND(I495*H495,2)</f>
        <v>0</v>
      </c>
      <c r="K495" s="222" t="s">
        <v>19</v>
      </c>
      <c r="L495" s="46"/>
      <c r="M495" s="227" t="s">
        <v>19</v>
      </c>
      <c r="N495" s="228" t="s">
        <v>44</v>
      </c>
      <c r="O495" s="86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31" t="s">
        <v>171</v>
      </c>
      <c r="AT495" s="231" t="s">
        <v>166</v>
      </c>
      <c r="AU495" s="231" t="s">
        <v>106</v>
      </c>
      <c r="AY495" s="19" t="s">
        <v>163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9" t="s">
        <v>106</v>
      </c>
      <c r="BK495" s="232">
        <f>ROUND(I495*H495,2)</f>
        <v>0</v>
      </c>
      <c r="BL495" s="19" t="s">
        <v>171</v>
      </c>
      <c r="BM495" s="231" t="s">
        <v>1618</v>
      </c>
    </row>
    <row r="496" s="2" customFormat="1" ht="16.5" customHeight="1">
      <c r="A496" s="40"/>
      <c r="B496" s="41"/>
      <c r="C496" s="220" t="s">
        <v>713</v>
      </c>
      <c r="D496" s="220" t="s">
        <v>166</v>
      </c>
      <c r="E496" s="221" t="s">
        <v>1619</v>
      </c>
      <c r="F496" s="222" t="s">
        <v>1620</v>
      </c>
      <c r="G496" s="223" t="s">
        <v>1614</v>
      </c>
      <c r="H496" s="224">
        <v>1.5</v>
      </c>
      <c r="I496" s="225"/>
      <c r="J496" s="226">
        <f>ROUND(I496*H496,2)</f>
        <v>0</v>
      </c>
      <c r="K496" s="222" t="s">
        <v>19</v>
      </c>
      <c r="L496" s="46"/>
      <c r="M496" s="227" t="s">
        <v>19</v>
      </c>
      <c r="N496" s="228" t="s">
        <v>44</v>
      </c>
      <c r="O496" s="86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1" t="s">
        <v>171</v>
      </c>
      <c r="AT496" s="231" t="s">
        <v>166</v>
      </c>
      <c r="AU496" s="231" t="s">
        <v>106</v>
      </c>
      <c r="AY496" s="19" t="s">
        <v>163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9" t="s">
        <v>106</v>
      </c>
      <c r="BK496" s="232">
        <f>ROUND(I496*H496,2)</f>
        <v>0</v>
      </c>
      <c r="BL496" s="19" t="s">
        <v>171</v>
      </c>
      <c r="BM496" s="231" t="s">
        <v>1621</v>
      </c>
    </row>
    <row r="497" s="2" customFormat="1" ht="16.5" customHeight="1">
      <c r="A497" s="40"/>
      <c r="B497" s="41"/>
      <c r="C497" s="220" t="s">
        <v>719</v>
      </c>
      <c r="D497" s="220" t="s">
        <v>166</v>
      </c>
      <c r="E497" s="221" t="s">
        <v>1622</v>
      </c>
      <c r="F497" s="222" t="s">
        <v>1623</v>
      </c>
      <c r="G497" s="223" t="s">
        <v>1614</v>
      </c>
      <c r="H497" s="224">
        <v>6</v>
      </c>
      <c r="I497" s="225"/>
      <c r="J497" s="226">
        <f>ROUND(I497*H497,2)</f>
        <v>0</v>
      </c>
      <c r="K497" s="222" t="s">
        <v>19</v>
      </c>
      <c r="L497" s="46"/>
      <c r="M497" s="227" t="s">
        <v>19</v>
      </c>
      <c r="N497" s="228" t="s">
        <v>44</v>
      </c>
      <c r="O497" s="86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1" t="s">
        <v>171</v>
      </c>
      <c r="AT497" s="231" t="s">
        <v>166</v>
      </c>
      <c r="AU497" s="231" t="s">
        <v>106</v>
      </c>
      <c r="AY497" s="19" t="s">
        <v>163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9" t="s">
        <v>106</v>
      </c>
      <c r="BK497" s="232">
        <f>ROUND(I497*H497,2)</f>
        <v>0</v>
      </c>
      <c r="BL497" s="19" t="s">
        <v>171</v>
      </c>
      <c r="BM497" s="231" t="s">
        <v>1624</v>
      </c>
    </row>
    <row r="498" s="12" customFormat="1" ht="22.8" customHeight="1">
      <c r="A498" s="12"/>
      <c r="B498" s="204"/>
      <c r="C498" s="205"/>
      <c r="D498" s="206" t="s">
        <v>71</v>
      </c>
      <c r="E498" s="218" t="s">
        <v>196</v>
      </c>
      <c r="F498" s="218" t="s">
        <v>1625</v>
      </c>
      <c r="G498" s="205"/>
      <c r="H498" s="205"/>
      <c r="I498" s="208"/>
      <c r="J498" s="219">
        <f>BK498</f>
        <v>0</v>
      </c>
      <c r="K498" s="205"/>
      <c r="L498" s="210"/>
      <c r="M498" s="211"/>
      <c r="N498" s="212"/>
      <c r="O498" s="212"/>
      <c r="P498" s="213">
        <f>SUM(P499:P721)</f>
        <v>0</v>
      </c>
      <c r="Q498" s="212"/>
      <c r="R498" s="213">
        <f>SUM(R499:R721)</f>
        <v>1626.87138757</v>
      </c>
      <c r="S498" s="212"/>
      <c r="T498" s="214">
        <f>SUM(T499:T721)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5" t="s">
        <v>80</v>
      </c>
      <c r="AT498" s="216" t="s">
        <v>71</v>
      </c>
      <c r="AU498" s="216" t="s">
        <v>80</v>
      </c>
      <c r="AY498" s="215" t="s">
        <v>163</v>
      </c>
      <c r="BK498" s="217">
        <f>SUM(BK499:BK721)</f>
        <v>0</v>
      </c>
    </row>
    <row r="499" s="2" customFormat="1" ht="33" customHeight="1">
      <c r="A499" s="40"/>
      <c r="B499" s="41"/>
      <c r="C499" s="220" t="s">
        <v>723</v>
      </c>
      <c r="D499" s="220" t="s">
        <v>166</v>
      </c>
      <c r="E499" s="221" t="s">
        <v>1626</v>
      </c>
      <c r="F499" s="222" t="s">
        <v>1627</v>
      </c>
      <c r="G499" s="223" t="s">
        <v>169</v>
      </c>
      <c r="H499" s="224">
        <v>7210</v>
      </c>
      <c r="I499" s="225"/>
      <c r="J499" s="226">
        <f>ROUND(I499*H499,2)</f>
        <v>0</v>
      </c>
      <c r="K499" s="222" t="s">
        <v>170</v>
      </c>
      <c r="L499" s="46"/>
      <c r="M499" s="227" t="s">
        <v>19</v>
      </c>
      <c r="N499" s="228" t="s">
        <v>44</v>
      </c>
      <c r="O499" s="86"/>
      <c r="P499" s="229">
        <f>O499*H499</f>
        <v>0</v>
      </c>
      <c r="Q499" s="229">
        <v>0.020480000000000002</v>
      </c>
      <c r="R499" s="229">
        <f>Q499*H499</f>
        <v>147.66080000000002</v>
      </c>
      <c r="S499" s="229">
        <v>0</v>
      </c>
      <c r="T499" s="23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1" t="s">
        <v>171</v>
      </c>
      <c r="AT499" s="231" t="s">
        <v>166</v>
      </c>
      <c r="AU499" s="231" t="s">
        <v>106</v>
      </c>
      <c r="AY499" s="19" t="s">
        <v>163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9" t="s">
        <v>106</v>
      </c>
      <c r="BK499" s="232">
        <f>ROUND(I499*H499,2)</f>
        <v>0</v>
      </c>
      <c r="BL499" s="19" t="s">
        <v>171</v>
      </c>
      <c r="BM499" s="231" t="s">
        <v>1628</v>
      </c>
    </row>
    <row r="500" s="13" customFormat="1">
      <c r="A500" s="13"/>
      <c r="B500" s="233"/>
      <c r="C500" s="234"/>
      <c r="D500" s="235" t="s">
        <v>173</v>
      </c>
      <c r="E500" s="236" t="s">
        <v>19</v>
      </c>
      <c r="F500" s="237" t="s">
        <v>1001</v>
      </c>
      <c r="G500" s="234"/>
      <c r="H500" s="238">
        <v>7210</v>
      </c>
      <c r="I500" s="239"/>
      <c r="J500" s="234"/>
      <c r="K500" s="234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173</v>
      </c>
      <c r="AU500" s="244" t="s">
        <v>106</v>
      </c>
      <c r="AV500" s="13" t="s">
        <v>106</v>
      </c>
      <c r="AW500" s="13" t="s">
        <v>33</v>
      </c>
      <c r="AX500" s="13" t="s">
        <v>80</v>
      </c>
      <c r="AY500" s="244" t="s">
        <v>163</v>
      </c>
    </row>
    <row r="501" s="2" customFormat="1" ht="44.25" customHeight="1">
      <c r="A501" s="40"/>
      <c r="B501" s="41"/>
      <c r="C501" s="220" t="s">
        <v>729</v>
      </c>
      <c r="D501" s="220" t="s">
        <v>166</v>
      </c>
      <c r="E501" s="221" t="s">
        <v>1629</v>
      </c>
      <c r="F501" s="222" t="s">
        <v>1630</v>
      </c>
      <c r="G501" s="223" t="s">
        <v>169</v>
      </c>
      <c r="H501" s="224">
        <v>21630</v>
      </c>
      <c r="I501" s="225"/>
      <c r="J501" s="226">
        <f>ROUND(I501*H501,2)</f>
        <v>0</v>
      </c>
      <c r="K501" s="222" t="s">
        <v>170</v>
      </c>
      <c r="L501" s="46"/>
      <c r="M501" s="227" t="s">
        <v>19</v>
      </c>
      <c r="N501" s="228" t="s">
        <v>44</v>
      </c>
      <c r="O501" s="86"/>
      <c r="P501" s="229">
        <f>O501*H501</f>
        <v>0</v>
      </c>
      <c r="Q501" s="229">
        <v>0.0079000000000000008</v>
      </c>
      <c r="R501" s="229">
        <f>Q501*H501</f>
        <v>170.87700000000001</v>
      </c>
      <c r="S501" s="229">
        <v>0</v>
      </c>
      <c r="T501" s="23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1" t="s">
        <v>171</v>
      </c>
      <c r="AT501" s="231" t="s">
        <v>166</v>
      </c>
      <c r="AU501" s="231" t="s">
        <v>106</v>
      </c>
      <c r="AY501" s="19" t="s">
        <v>163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9" t="s">
        <v>106</v>
      </c>
      <c r="BK501" s="232">
        <f>ROUND(I501*H501,2)</f>
        <v>0</v>
      </c>
      <c r="BL501" s="19" t="s">
        <v>171</v>
      </c>
      <c r="BM501" s="231" t="s">
        <v>1631</v>
      </c>
    </row>
    <row r="502" s="13" customFormat="1">
      <c r="A502" s="13"/>
      <c r="B502" s="233"/>
      <c r="C502" s="234"/>
      <c r="D502" s="235" t="s">
        <v>173</v>
      </c>
      <c r="E502" s="236" t="s">
        <v>19</v>
      </c>
      <c r="F502" s="237" t="s">
        <v>1632</v>
      </c>
      <c r="G502" s="234"/>
      <c r="H502" s="238">
        <v>21630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173</v>
      </c>
      <c r="AU502" s="244" t="s">
        <v>106</v>
      </c>
      <c r="AV502" s="13" t="s">
        <v>106</v>
      </c>
      <c r="AW502" s="13" t="s">
        <v>33</v>
      </c>
      <c r="AX502" s="13" t="s">
        <v>80</v>
      </c>
      <c r="AY502" s="244" t="s">
        <v>163</v>
      </c>
    </row>
    <row r="503" s="2" customFormat="1" ht="44.25" customHeight="1">
      <c r="A503" s="40"/>
      <c r="B503" s="41"/>
      <c r="C503" s="220" t="s">
        <v>733</v>
      </c>
      <c r="D503" s="220" t="s">
        <v>166</v>
      </c>
      <c r="E503" s="221" t="s">
        <v>1633</v>
      </c>
      <c r="F503" s="222" t="s">
        <v>1634</v>
      </c>
      <c r="G503" s="223" t="s">
        <v>169</v>
      </c>
      <c r="H503" s="224">
        <v>2300</v>
      </c>
      <c r="I503" s="225"/>
      <c r="J503" s="226">
        <f>ROUND(I503*H503,2)</f>
        <v>0</v>
      </c>
      <c r="K503" s="222" t="s">
        <v>170</v>
      </c>
      <c r="L503" s="46"/>
      <c r="M503" s="227" t="s">
        <v>19</v>
      </c>
      <c r="N503" s="228" t="s">
        <v>44</v>
      </c>
      <c r="O503" s="86"/>
      <c r="P503" s="229">
        <f>O503*H503</f>
        <v>0</v>
      </c>
      <c r="Q503" s="229">
        <v>0.017000000000000001</v>
      </c>
      <c r="R503" s="229">
        <f>Q503*H503</f>
        <v>39.100000000000001</v>
      </c>
      <c r="S503" s="229">
        <v>0</v>
      </c>
      <c r="T503" s="230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1" t="s">
        <v>171</v>
      </c>
      <c r="AT503" s="231" t="s">
        <v>166</v>
      </c>
      <c r="AU503" s="231" t="s">
        <v>106</v>
      </c>
      <c r="AY503" s="19" t="s">
        <v>163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9" t="s">
        <v>106</v>
      </c>
      <c r="BK503" s="232">
        <f>ROUND(I503*H503,2)</f>
        <v>0</v>
      </c>
      <c r="BL503" s="19" t="s">
        <v>171</v>
      </c>
      <c r="BM503" s="231" t="s">
        <v>1635</v>
      </c>
    </row>
    <row r="504" s="2" customFormat="1" ht="21.75" customHeight="1">
      <c r="A504" s="40"/>
      <c r="B504" s="41"/>
      <c r="C504" s="220" t="s">
        <v>737</v>
      </c>
      <c r="D504" s="220" t="s">
        <v>166</v>
      </c>
      <c r="E504" s="221" t="s">
        <v>1636</v>
      </c>
      <c r="F504" s="222" t="s">
        <v>1637</v>
      </c>
      <c r="G504" s="223" t="s">
        <v>169</v>
      </c>
      <c r="H504" s="224">
        <v>890</v>
      </c>
      <c r="I504" s="225"/>
      <c r="J504" s="226">
        <f>ROUND(I504*H504,2)</f>
        <v>0</v>
      </c>
      <c r="K504" s="222" t="s">
        <v>170</v>
      </c>
      <c r="L504" s="46"/>
      <c r="M504" s="227" t="s">
        <v>19</v>
      </c>
      <c r="N504" s="228" t="s">
        <v>44</v>
      </c>
      <c r="O504" s="86"/>
      <c r="P504" s="229">
        <f>O504*H504</f>
        <v>0</v>
      </c>
      <c r="Q504" s="229">
        <v>0.0073499999999999998</v>
      </c>
      <c r="R504" s="229">
        <f>Q504*H504</f>
        <v>6.5415000000000001</v>
      </c>
      <c r="S504" s="229">
        <v>0</v>
      </c>
      <c r="T504" s="230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1" t="s">
        <v>171</v>
      </c>
      <c r="AT504" s="231" t="s">
        <v>166</v>
      </c>
      <c r="AU504" s="231" t="s">
        <v>106</v>
      </c>
      <c r="AY504" s="19" t="s">
        <v>163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9" t="s">
        <v>106</v>
      </c>
      <c r="BK504" s="232">
        <f>ROUND(I504*H504,2)</f>
        <v>0</v>
      </c>
      <c r="BL504" s="19" t="s">
        <v>171</v>
      </c>
      <c r="BM504" s="231" t="s">
        <v>1638</v>
      </c>
    </row>
    <row r="505" s="13" customFormat="1">
      <c r="A505" s="13"/>
      <c r="B505" s="233"/>
      <c r="C505" s="234"/>
      <c r="D505" s="235" t="s">
        <v>173</v>
      </c>
      <c r="E505" s="236" t="s">
        <v>19</v>
      </c>
      <c r="F505" s="237" t="s">
        <v>1004</v>
      </c>
      <c r="G505" s="234"/>
      <c r="H505" s="238">
        <v>890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173</v>
      </c>
      <c r="AU505" s="244" t="s">
        <v>106</v>
      </c>
      <c r="AV505" s="13" t="s">
        <v>106</v>
      </c>
      <c r="AW505" s="13" t="s">
        <v>33</v>
      </c>
      <c r="AX505" s="13" t="s">
        <v>80</v>
      </c>
      <c r="AY505" s="244" t="s">
        <v>163</v>
      </c>
    </row>
    <row r="506" s="2" customFormat="1" ht="33" customHeight="1">
      <c r="A506" s="40"/>
      <c r="B506" s="41"/>
      <c r="C506" s="220" t="s">
        <v>743</v>
      </c>
      <c r="D506" s="220" t="s">
        <v>166</v>
      </c>
      <c r="E506" s="221" t="s">
        <v>1639</v>
      </c>
      <c r="F506" s="222" t="s">
        <v>1640</v>
      </c>
      <c r="G506" s="223" t="s">
        <v>169</v>
      </c>
      <c r="H506" s="224">
        <v>890</v>
      </c>
      <c r="I506" s="225"/>
      <c r="J506" s="226">
        <f>ROUND(I506*H506,2)</f>
        <v>0</v>
      </c>
      <c r="K506" s="222" t="s">
        <v>170</v>
      </c>
      <c r="L506" s="46"/>
      <c r="M506" s="227" t="s">
        <v>19</v>
      </c>
      <c r="N506" s="228" t="s">
        <v>44</v>
      </c>
      <c r="O506" s="86"/>
      <c r="P506" s="229">
        <f>O506*H506</f>
        <v>0</v>
      </c>
      <c r="Q506" s="229">
        <v>0.0043800000000000002</v>
      </c>
      <c r="R506" s="229">
        <f>Q506*H506</f>
        <v>3.8982000000000001</v>
      </c>
      <c r="S506" s="229">
        <v>0</v>
      </c>
      <c r="T506" s="23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1" t="s">
        <v>171</v>
      </c>
      <c r="AT506" s="231" t="s">
        <v>166</v>
      </c>
      <c r="AU506" s="231" t="s">
        <v>106</v>
      </c>
      <c r="AY506" s="19" t="s">
        <v>163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9" t="s">
        <v>106</v>
      </c>
      <c r="BK506" s="232">
        <f>ROUND(I506*H506,2)</f>
        <v>0</v>
      </c>
      <c r="BL506" s="19" t="s">
        <v>171</v>
      </c>
      <c r="BM506" s="231" t="s">
        <v>1641</v>
      </c>
    </row>
    <row r="507" s="13" customFormat="1">
      <c r="A507" s="13"/>
      <c r="B507" s="233"/>
      <c r="C507" s="234"/>
      <c r="D507" s="235" t="s">
        <v>173</v>
      </c>
      <c r="E507" s="236" t="s">
        <v>19</v>
      </c>
      <c r="F507" s="237" t="s">
        <v>1004</v>
      </c>
      <c r="G507" s="234"/>
      <c r="H507" s="238">
        <v>890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173</v>
      </c>
      <c r="AU507" s="244" t="s">
        <v>106</v>
      </c>
      <c r="AV507" s="13" t="s">
        <v>106</v>
      </c>
      <c r="AW507" s="13" t="s">
        <v>33</v>
      </c>
      <c r="AX507" s="13" t="s">
        <v>80</v>
      </c>
      <c r="AY507" s="244" t="s">
        <v>163</v>
      </c>
    </row>
    <row r="508" s="2" customFormat="1" ht="44.25" customHeight="1">
      <c r="A508" s="40"/>
      <c r="B508" s="41"/>
      <c r="C508" s="220" t="s">
        <v>747</v>
      </c>
      <c r="D508" s="220" t="s">
        <v>166</v>
      </c>
      <c r="E508" s="221" t="s">
        <v>1642</v>
      </c>
      <c r="F508" s="222" t="s">
        <v>1643</v>
      </c>
      <c r="G508" s="223" t="s">
        <v>169</v>
      </c>
      <c r="H508" s="224">
        <v>890</v>
      </c>
      <c r="I508" s="225"/>
      <c r="J508" s="226">
        <f>ROUND(I508*H508,2)</f>
        <v>0</v>
      </c>
      <c r="K508" s="222" t="s">
        <v>170</v>
      </c>
      <c r="L508" s="46"/>
      <c r="M508" s="227" t="s">
        <v>19</v>
      </c>
      <c r="N508" s="228" t="s">
        <v>44</v>
      </c>
      <c r="O508" s="86"/>
      <c r="P508" s="229">
        <f>O508*H508</f>
        <v>0</v>
      </c>
      <c r="Q508" s="229">
        <v>0.016279999999999999</v>
      </c>
      <c r="R508" s="229">
        <f>Q508*H508</f>
        <v>14.489199999999999</v>
      </c>
      <c r="S508" s="229">
        <v>0</v>
      </c>
      <c r="T508" s="23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1" t="s">
        <v>171</v>
      </c>
      <c r="AT508" s="231" t="s">
        <v>166</v>
      </c>
      <c r="AU508" s="231" t="s">
        <v>106</v>
      </c>
      <c r="AY508" s="19" t="s">
        <v>163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9" t="s">
        <v>106</v>
      </c>
      <c r="BK508" s="232">
        <f>ROUND(I508*H508,2)</f>
        <v>0</v>
      </c>
      <c r="BL508" s="19" t="s">
        <v>171</v>
      </c>
      <c r="BM508" s="231" t="s">
        <v>1644</v>
      </c>
    </row>
    <row r="509" s="13" customFormat="1">
      <c r="A509" s="13"/>
      <c r="B509" s="233"/>
      <c r="C509" s="234"/>
      <c r="D509" s="235" t="s">
        <v>173</v>
      </c>
      <c r="E509" s="236" t="s">
        <v>19</v>
      </c>
      <c r="F509" s="237" t="s">
        <v>1645</v>
      </c>
      <c r="G509" s="234"/>
      <c r="H509" s="238">
        <v>230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173</v>
      </c>
      <c r="AU509" s="244" t="s">
        <v>106</v>
      </c>
      <c r="AV509" s="13" t="s">
        <v>106</v>
      </c>
      <c r="AW509" s="13" t="s">
        <v>33</v>
      </c>
      <c r="AX509" s="13" t="s">
        <v>72</v>
      </c>
      <c r="AY509" s="244" t="s">
        <v>163</v>
      </c>
    </row>
    <row r="510" s="13" customFormat="1">
      <c r="A510" s="13"/>
      <c r="B510" s="233"/>
      <c r="C510" s="234"/>
      <c r="D510" s="235" t="s">
        <v>173</v>
      </c>
      <c r="E510" s="236" t="s">
        <v>19</v>
      </c>
      <c r="F510" s="237" t="s">
        <v>1646</v>
      </c>
      <c r="G510" s="234"/>
      <c r="H510" s="238">
        <v>160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173</v>
      </c>
      <c r="AU510" s="244" t="s">
        <v>106</v>
      </c>
      <c r="AV510" s="13" t="s">
        <v>106</v>
      </c>
      <c r="AW510" s="13" t="s">
        <v>33</v>
      </c>
      <c r="AX510" s="13" t="s">
        <v>72</v>
      </c>
      <c r="AY510" s="244" t="s">
        <v>163</v>
      </c>
    </row>
    <row r="511" s="13" customFormat="1">
      <c r="A511" s="13"/>
      <c r="B511" s="233"/>
      <c r="C511" s="234"/>
      <c r="D511" s="235" t="s">
        <v>173</v>
      </c>
      <c r="E511" s="236" t="s">
        <v>19</v>
      </c>
      <c r="F511" s="237" t="s">
        <v>1647</v>
      </c>
      <c r="G511" s="234"/>
      <c r="H511" s="238">
        <v>150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173</v>
      </c>
      <c r="AU511" s="244" t="s">
        <v>106</v>
      </c>
      <c r="AV511" s="13" t="s">
        <v>106</v>
      </c>
      <c r="AW511" s="13" t="s">
        <v>33</v>
      </c>
      <c r="AX511" s="13" t="s">
        <v>72</v>
      </c>
      <c r="AY511" s="244" t="s">
        <v>163</v>
      </c>
    </row>
    <row r="512" s="13" customFormat="1">
      <c r="A512" s="13"/>
      <c r="B512" s="233"/>
      <c r="C512" s="234"/>
      <c r="D512" s="235" t="s">
        <v>173</v>
      </c>
      <c r="E512" s="236" t="s">
        <v>19</v>
      </c>
      <c r="F512" s="237" t="s">
        <v>1648</v>
      </c>
      <c r="G512" s="234"/>
      <c r="H512" s="238">
        <v>350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173</v>
      </c>
      <c r="AU512" s="244" t="s">
        <v>106</v>
      </c>
      <c r="AV512" s="13" t="s">
        <v>106</v>
      </c>
      <c r="AW512" s="13" t="s">
        <v>33</v>
      </c>
      <c r="AX512" s="13" t="s">
        <v>72</v>
      </c>
      <c r="AY512" s="244" t="s">
        <v>163</v>
      </c>
    </row>
    <row r="513" s="14" customFormat="1">
      <c r="A513" s="14"/>
      <c r="B513" s="245"/>
      <c r="C513" s="246"/>
      <c r="D513" s="235" t="s">
        <v>173</v>
      </c>
      <c r="E513" s="247" t="s">
        <v>1004</v>
      </c>
      <c r="F513" s="248" t="s">
        <v>175</v>
      </c>
      <c r="G513" s="246"/>
      <c r="H513" s="249">
        <v>890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173</v>
      </c>
      <c r="AU513" s="255" t="s">
        <v>106</v>
      </c>
      <c r="AV513" s="14" t="s">
        <v>171</v>
      </c>
      <c r="AW513" s="14" t="s">
        <v>33</v>
      </c>
      <c r="AX513" s="14" t="s">
        <v>80</v>
      </c>
      <c r="AY513" s="255" t="s">
        <v>163</v>
      </c>
    </row>
    <row r="514" s="2" customFormat="1" ht="33" customHeight="1">
      <c r="A514" s="40"/>
      <c r="B514" s="41"/>
      <c r="C514" s="220" t="s">
        <v>751</v>
      </c>
      <c r="D514" s="220" t="s">
        <v>166</v>
      </c>
      <c r="E514" s="221" t="s">
        <v>1649</v>
      </c>
      <c r="F514" s="222" t="s">
        <v>1650</v>
      </c>
      <c r="G514" s="223" t="s">
        <v>169</v>
      </c>
      <c r="H514" s="224">
        <v>2670</v>
      </c>
      <c r="I514" s="225"/>
      <c r="J514" s="226">
        <f>ROUND(I514*H514,2)</f>
        <v>0</v>
      </c>
      <c r="K514" s="222" t="s">
        <v>170</v>
      </c>
      <c r="L514" s="46"/>
      <c r="M514" s="227" t="s">
        <v>19</v>
      </c>
      <c r="N514" s="228" t="s">
        <v>44</v>
      </c>
      <c r="O514" s="86"/>
      <c r="P514" s="229">
        <f>O514*H514</f>
        <v>0</v>
      </c>
      <c r="Q514" s="229">
        <v>0.0067999999999999996</v>
      </c>
      <c r="R514" s="229">
        <f>Q514*H514</f>
        <v>18.155999999999999</v>
      </c>
      <c r="S514" s="229">
        <v>0</v>
      </c>
      <c r="T514" s="23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1" t="s">
        <v>171</v>
      </c>
      <c r="AT514" s="231" t="s">
        <v>166</v>
      </c>
      <c r="AU514" s="231" t="s">
        <v>106</v>
      </c>
      <c r="AY514" s="19" t="s">
        <v>163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9" t="s">
        <v>106</v>
      </c>
      <c r="BK514" s="232">
        <f>ROUND(I514*H514,2)</f>
        <v>0</v>
      </c>
      <c r="BL514" s="19" t="s">
        <v>171</v>
      </c>
      <c r="BM514" s="231" t="s">
        <v>1651</v>
      </c>
    </row>
    <row r="515" s="13" customFormat="1">
      <c r="A515" s="13"/>
      <c r="B515" s="233"/>
      <c r="C515" s="234"/>
      <c r="D515" s="235" t="s">
        <v>173</v>
      </c>
      <c r="E515" s="236" t="s">
        <v>19</v>
      </c>
      <c r="F515" s="237" t="s">
        <v>1652</v>
      </c>
      <c r="G515" s="234"/>
      <c r="H515" s="238">
        <v>2670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173</v>
      </c>
      <c r="AU515" s="244" t="s">
        <v>106</v>
      </c>
      <c r="AV515" s="13" t="s">
        <v>106</v>
      </c>
      <c r="AW515" s="13" t="s">
        <v>33</v>
      </c>
      <c r="AX515" s="13" t="s">
        <v>80</v>
      </c>
      <c r="AY515" s="244" t="s">
        <v>163</v>
      </c>
    </row>
    <row r="516" s="2" customFormat="1" ht="33" customHeight="1">
      <c r="A516" s="40"/>
      <c r="B516" s="41"/>
      <c r="C516" s="220" t="s">
        <v>757</v>
      </c>
      <c r="D516" s="220" t="s">
        <v>166</v>
      </c>
      <c r="E516" s="221" t="s">
        <v>1653</v>
      </c>
      <c r="F516" s="222" t="s">
        <v>1654</v>
      </c>
      <c r="G516" s="223" t="s">
        <v>169</v>
      </c>
      <c r="H516" s="224">
        <v>1218.9000000000001</v>
      </c>
      <c r="I516" s="225"/>
      <c r="J516" s="226">
        <f>ROUND(I516*H516,2)</f>
        <v>0</v>
      </c>
      <c r="K516" s="222" t="s">
        <v>170</v>
      </c>
      <c r="L516" s="46"/>
      <c r="M516" s="227" t="s">
        <v>19</v>
      </c>
      <c r="N516" s="228" t="s">
        <v>44</v>
      </c>
      <c r="O516" s="86"/>
      <c r="P516" s="229">
        <f>O516*H516</f>
        <v>0</v>
      </c>
      <c r="Q516" s="229">
        <v>0.013599999999999999</v>
      </c>
      <c r="R516" s="229">
        <f>Q516*H516</f>
        <v>16.57704</v>
      </c>
      <c r="S516" s="229">
        <v>0</v>
      </c>
      <c r="T516" s="230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1" t="s">
        <v>171</v>
      </c>
      <c r="AT516" s="231" t="s">
        <v>166</v>
      </c>
      <c r="AU516" s="231" t="s">
        <v>106</v>
      </c>
      <c r="AY516" s="19" t="s">
        <v>163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9" t="s">
        <v>106</v>
      </c>
      <c r="BK516" s="232">
        <f>ROUND(I516*H516,2)</f>
        <v>0</v>
      </c>
      <c r="BL516" s="19" t="s">
        <v>171</v>
      </c>
      <c r="BM516" s="231" t="s">
        <v>1655</v>
      </c>
    </row>
    <row r="517" s="13" customFormat="1">
      <c r="A517" s="13"/>
      <c r="B517" s="233"/>
      <c r="C517" s="234"/>
      <c r="D517" s="235" t="s">
        <v>173</v>
      </c>
      <c r="E517" s="236" t="s">
        <v>19</v>
      </c>
      <c r="F517" s="237" t="s">
        <v>993</v>
      </c>
      <c r="G517" s="234"/>
      <c r="H517" s="238">
        <v>1218.9000000000001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173</v>
      </c>
      <c r="AU517" s="244" t="s">
        <v>106</v>
      </c>
      <c r="AV517" s="13" t="s">
        <v>106</v>
      </c>
      <c r="AW517" s="13" t="s">
        <v>33</v>
      </c>
      <c r="AX517" s="13" t="s">
        <v>72</v>
      </c>
      <c r="AY517" s="244" t="s">
        <v>163</v>
      </c>
    </row>
    <row r="518" s="14" customFormat="1">
      <c r="A518" s="14"/>
      <c r="B518" s="245"/>
      <c r="C518" s="246"/>
      <c r="D518" s="235" t="s">
        <v>173</v>
      </c>
      <c r="E518" s="247" t="s">
        <v>19</v>
      </c>
      <c r="F518" s="248" t="s">
        <v>175</v>
      </c>
      <c r="G518" s="246"/>
      <c r="H518" s="249">
        <v>1218.9000000000001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173</v>
      </c>
      <c r="AU518" s="255" t="s">
        <v>106</v>
      </c>
      <c r="AV518" s="14" t="s">
        <v>171</v>
      </c>
      <c r="AW518" s="14" t="s">
        <v>33</v>
      </c>
      <c r="AX518" s="14" t="s">
        <v>80</v>
      </c>
      <c r="AY518" s="255" t="s">
        <v>163</v>
      </c>
    </row>
    <row r="519" s="2" customFormat="1" ht="33" customHeight="1">
      <c r="A519" s="40"/>
      <c r="B519" s="41"/>
      <c r="C519" s="220" t="s">
        <v>761</v>
      </c>
      <c r="D519" s="220" t="s">
        <v>166</v>
      </c>
      <c r="E519" s="221" t="s">
        <v>1656</v>
      </c>
      <c r="F519" s="222" t="s">
        <v>1657</v>
      </c>
      <c r="G519" s="223" t="s">
        <v>169</v>
      </c>
      <c r="H519" s="224">
        <v>7210</v>
      </c>
      <c r="I519" s="225"/>
      <c r="J519" s="226">
        <f>ROUND(I519*H519,2)</f>
        <v>0</v>
      </c>
      <c r="K519" s="222" t="s">
        <v>170</v>
      </c>
      <c r="L519" s="46"/>
      <c r="M519" s="227" t="s">
        <v>19</v>
      </c>
      <c r="N519" s="228" t="s">
        <v>44</v>
      </c>
      <c r="O519" s="86"/>
      <c r="P519" s="229">
        <f>O519*H519</f>
        <v>0</v>
      </c>
      <c r="Q519" s="229">
        <v>0.0043800000000000002</v>
      </c>
      <c r="R519" s="229">
        <f>Q519*H519</f>
        <v>31.579800000000002</v>
      </c>
      <c r="S519" s="229">
        <v>0</v>
      </c>
      <c r="T519" s="23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1" t="s">
        <v>171</v>
      </c>
      <c r="AT519" s="231" t="s">
        <v>166</v>
      </c>
      <c r="AU519" s="231" t="s">
        <v>106</v>
      </c>
      <c r="AY519" s="19" t="s">
        <v>163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9" t="s">
        <v>106</v>
      </c>
      <c r="BK519" s="232">
        <f>ROUND(I519*H519,2)</f>
        <v>0</v>
      </c>
      <c r="BL519" s="19" t="s">
        <v>171</v>
      </c>
      <c r="BM519" s="231" t="s">
        <v>1658</v>
      </c>
    </row>
    <row r="520" s="13" customFormat="1">
      <c r="A520" s="13"/>
      <c r="B520" s="233"/>
      <c r="C520" s="234"/>
      <c r="D520" s="235" t="s">
        <v>173</v>
      </c>
      <c r="E520" s="236" t="s">
        <v>19</v>
      </c>
      <c r="F520" s="237" t="s">
        <v>1001</v>
      </c>
      <c r="G520" s="234"/>
      <c r="H520" s="238">
        <v>7210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173</v>
      </c>
      <c r="AU520" s="244" t="s">
        <v>106</v>
      </c>
      <c r="AV520" s="13" t="s">
        <v>106</v>
      </c>
      <c r="AW520" s="13" t="s">
        <v>33</v>
      </c>
      <c r="AX520" s="13" t="s">
        <v>72</v>
      </c>
      <c r="AY520" s="244" t="s">
        <v>163</v>
      </c>
    </row>
    <row r="521" s="14" customFormat="1">
      <c r="A521" s="14"/>
      <c r="B521" s="245"/>
      <c r="C521" s="246"/>
      <c r="D521" s="235" t="s">
        <v>173</v>
      </c>
      <c r="E521" s="247" t="s">
        <v>19</v>
      </c>
      <c r="F521" s="248" t="s">
        <v>175</v>
      </c>
      <c r="G521" s="246"/>
      <c r="H521" s="249">
        <v>7210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173</v>
      </c>
      <c r="AU521" s="255" t="s">
        <v>106</v>
      </c>
      <c r="AV521" s="14" t="s">
        <v>171</v>
      </c>
      <c r="AW521" s="14" t="s">
        <v>33</v>
      </c>
      <c r="AX521" s="14" t="s">
        <v>80</v>
      </c>
      <c r="AY521" s="255" t="s">
        <v>163</v>
      </c>
    </row>
    <row r="522" s="2" customFormat="1" ht="21.75" customHeight="1">
      <c r="A522" s="40"/>
      <c r="B522" s="41"/>
      <c r="C522" s="220" t="s">
        <v>765</v>
      </c>
      <c r="D522" s="220" t="s">
        <v>166</v>
      </c>
      <c r="E522" s="221" t="s">
        <v>1659</v>
      </c>
      <c r="F522" s="222" t="s">
        <v>1660</v>
      </c>
      <c r="G522" s="223" t="s">
        <v>169</v>
      </c>
      <c r="H522" s="224">
        <v>7210</v>
      </c>
      <c r="I522" s="225"/>
      <c r="J522" s="226">
        <f>ROUND(I522*H522,2)</f>
        <v>0</v>
      </c>
      <c r="K522" s="222" t="s">
        <v>170</v>
      </c>
      <c r="L522" s="46"/>
      <c r="M522" s="227" t="s">
        <v>19</v>
      </c>
      <c r="N522" s="228" t="s">
        <v>44</v>
      </c>
      <c r="O522" s="86"/>
      <c r="P522" s="229">
        <f>O522*H522</f>
        <v>0</v>
      </c>
      <c r="Q522" s="229">
        <v>0.0073499999999999998</v>
      </c>
      <c r="R522" s="229">
        <f>Q522*H522</f>
        <v>52.993499999999997</v>
      </c>
      <c r="S522" s="229">
        <v>0</v>
      </c>
      <c r="T522" s="23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1" t="s">
        <v>171</v>
      </c>
      <c r="AT522" s="231" t="s">
        <v>166</v>
      </c>
      <c r="AU522" s="231" t="s">
        <v>106</v>
      </c>
      <c r="AY522" s="19" t="s">
        <v>163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9" t="s">
        <v>106</v>
      </c>
      <c r="BK522" s="232">
        <f>ROUND(I522*H522,2)</f>
        <v>0</v>
      </c>
      <c r="BL522" s="19" t="s">
        <v>171</v>
      </c>
      <c r="BM522" s="231" t="s">
        <v>1661</v>
      </c>
    </row>
    <row r="523" s="13" customFormat="1">
      <c r="A523" s="13"/>
      <c r="B523" s="233"/>
      <c r="C523" s="234"/>
      <c r="D523" s="235" t="s">
        <v>173</v>
      </c>
      <c r="E523" s="236" t="s">
        <v>19</v>
      </c>
      <c r="F523" s="237" t="s">
        <v>1001</v>
      </c>
      <c r="G523" s="234"/>
      <c r="H523" s="238">
        <v>7210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173</v>
      </c>
      <c r="AU523" s="244" t="s">
        <v>106</v>
      </c>
      <c r="AV523" s="13" t="s">
        <v>106</v>
      </c>
      <c r="AW523" s="13" t="s">
        <v>33</v>
      </c>
      <c r="AX523" s="13" t="s">
        <v>72</v>
      </c>
      <c r="AY523" s="244" t="s">
        <v>163</v>
      </c>
    </row>
    <row r="524" s="14" customFormat="1">
      <c r="A524" s="14"/>
      <c r="B524" s="245"/>
      <c r="C524" s="246"/>
      <c r="D524" s="235" t="s">
        <v>173</v>
      </c>
      <c r="E524" s="247" t="s">
        <v>19</v>
      </c>
      <c r="F524" s="248" t="s">
        <v>175</v>
      </c>
      <c r="G524" s="246"/>
      <c r="H524" s="249">
        <v>7210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173</v>
      </c>
      <c r="AU524" s="255" t="s">
        <v>106</v>
      </c>
      <c r="AV524" s="14" t="s">
        <v>171</v>
      </c>
      <c r="AW524" s="14" t="s">
        <v>33</v>
      </c>
      <c r="AX524" s="14" t="s">
        <v>80</v>
      </c>
      <c r="AY524" s="255" t="s">
        <v>163</v>
      </c>
    </row>
    <row r="525" s="2" customFormat="1" ht="33" customHeight="1">
      <c r="A525" s="40"/>
      <c r="B525" s="41"/>
      <c r="C525" s="220" t="s">
        <v>771</v>
      </c>
      <c r="D525" s="220" t="s">
        <v>166</v>
      </c>
      <c r="E525" s="221" t="s">
        <v>1662</v>
      </c>
      <c r="F525" s="222" t="s">
        <v>1663</v>
      </c>
      <c r="G525" s="223" t="s">
        <v>169</v>
      </c>
      <c r="H525" s="224">
        <v>7210</v>
      </c>
      <c r="I525" s="225"/>
      <c r="J525" s="226">
        <f>ROUND(I525*H525,2)</f>
        <v>0</v>
      </c>
      <c r="K525" s="222" t="s">
        <v>170</v>
      </c>
      <c r="L525" s="46"/>
      <c r="M525" s="227" t="s">
        <v>19</v>
      </c>
      <c r="N525" s="228" t="s">
        <v>44</v>
      </c>
      <c r="O525" s="86"/>
      <c r="P525" s="229">
        <f>O525*H525</f>
        <v>0</v>
      </c>
      <c r="Q525" s="229">
        <v>0.016279999999999999</v>
      </c>
      <c r="R525" s="229">
        <f>Q525*H525</f>
        <v>117.3788</v>
      </c>
      <c r="S525" s="229">
        <v>0</v>
      </c>
      <c r="T525" s="23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1" t="s">
        <v>171</v>
      </c>
      <c r="AT525" s="231" t="s">
        <v>166</v>
      </c>
      <c r="AU525" s="231" t="s">
        <v>106</v>
      </c>
      <c r="AY525" s="19" t="s">
        <v>163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9" t="s">
        <v>106</v>
      </c>
      <c r="BK525" s="232">
        <f>ROUND(I525*H525,2)</f>
        <v>0</v>
      </c>
      <c r="BL525" s="19" t="s">
        <v>171</v>
      </c>
      <c r="BM525" s="231" t="s">
        <v>1664</v>
      </c>
    </row>
    <row r="526" s="13" customFormat="1">
      <c r="A526" s="13"/>
      <c r="B526" s="233"/>
      <c r="C526" s="234"/>
      <c r="D526" s="235" t="s">
        <v>173</v>
      </c>
      <c r="E526" s="236" t="s">
        <v>19</v>
      </c>
      <c r="F526" s="237" t="s">
        <v>1665</v>
      </c>
      <c r="G526" s="234"/>
      <c r="H526" s="238">
        <v>1700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173</v>
      </c>
      <c r="AU526" s="244" t="s">
        <v>106</v>
      </c>
      <c r="AV526" s="13" t="s">
        <v>106</v>
      </c>
      <c r="AW526" s="13" t="s">
        <v>33</v>
      </c>
      <c r="AX526" s="13" t="s">
        <v>72</v>
      </c>
      <c r="AY526" s="244" t="s">
        <v>163</v>
      </c>
    </row>
    <row r="527" s="13" customFormat="1">
      <c r="A527" s="13"/>
      <c r="B527" s="233"/>
      <c r="C527" s="234"/>
      <c r="D527" s="235" t="s">
        <v>173</v>
      </c>
      <c r="E527" s="236" t="s">
        <v>19</v>
      </c>
      <c r="F527" s="237" t="s">
        <v>1666</v>
      </c>
      <c r="G527" s="234"/>
      <c r="H527" s="238">
        <v>1930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173</v>
      </c>
      <c r="AU527" s="244" t="s">
        <v>106</v>
      </c>
      <c r="AV527" s="13" t="s">
        <v>106</v>
      </c>
      <c r="AW527" s="13" t="s">
        <v>33</v>
      </c>
      <c r="AX527" s="13" t="s">
        <v>72</v>
      </c>
      <c r="AY527" s="244" t="s">
        <v>163</v>
      </c>
    </row>
    <row r="528" s="13" customFormat="1">
      <c r="A528" s="13"/>
      <c r="B528" s="233"/>
      <c r="C528" s="234"/>
      <c r="D528" s="235" t="s">
        <v>173</v>
      </c>
      <c r="E528" s="236" t="s">
        <v>19</v>
      </c>
      <c r="F528" s="237" t="s">
        <v>1667</v>
      </c>
      <c r="G528" s="234"/>
      <c r="H528" s="238">
        <v>1930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173</v>
      </c>
      <c r="AU528" s="244" t="s">
        <v>106</v>
      </c>
      <c r="AV528" s="13" t="s">
        <v>106</v>
      </c>
      <c r="AW528" s="13" t="s">
        <v>33</v>
      </c>
      <c r="AX528" s="13" t="s">
        <v>72</v>
      </c>
      <c r="AY528" s="244" t="s">
        <v>163</v>
      </c>
    </row>
    <row r="529" s="13" customFormat="1">
      <c r="A529" s="13"/>
      <c r="B529" s="233"/>
      <c r="C529" s="234"/>
      <c r="D529" s="235" t="s">
        <v>173</v>
      </c>
      <c r="E529" s="236" t="s">
        <v>19</v>
      </c>
      <c r="F529" s="237" t="s">
        <v>1668</v>
      </c>
      <c r="G529" s="234"/>
      <c r="H529" s="238">
        <v>1650</v>
      </c>
      <c r="I529" s="239"/>
      <c r="J529" s="234"/>
      <c r="K529" s="234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173</v>
      </c>
      <c r="AU529" s="244" t="s">
        <v>106</v>
      </c>
      <c r="AV529" s="13" t="s">
        <v>106</v>
      </c>
      <c r="AW529" s="13" t="s">
        <v>33</v>
      </c>
      <c r="AX529" s="13" t="s">
        <v>72</v>
      </c>
      <c r="AY529" s="244" t="s">
        <v>163</v>
      </c>
    </row>
    <row r="530" s="14" customFormat="1">
      <c r="A530" s="14"/>
      <c r="B530" s="245"/>
      <c r="C530" s="246"/>
      <c r="D530" s="235" t="s">
        <v>173</v>
      </c>
      <c r="E530" s="247" t="s">
        <v>1001</v>
      </c>
      <c r="F530" s="248" t="s">
        <v>175</v>
      </c>
      <c r="G530" s="246"/>
      <c r="H530" s="249">
        <v>7210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173</v>
      </c>
      <c r="AU530" s="255" t="s">
        <v>106</v>
      </c>
      <c r="AV530" s="14" t="s">
        <v>171</v>
      </c>
      <c r="AW530" s="14" t="s">
        <v>33</v>
      </c>
      <c r="AX530" s="14" t="s">
        <v>80</v>
      </c>
      <c r="AY530" s="255" t="s">
        <v>163</v>
      </c>
    </row>
    <row r="531" s="2" customFormat="1" ht="33" customHeight="1">
      <c r="A531" s="40"/>
      <c r="B531" s="41"/>
      <c r="C531" s="220" t="s">
        <v>775</v>
      </c>
      <c r="D531" s="220" t="s">
        <v>166</v>
      </c>
      <c r="E531" s="221" t="s">
        <v>1669</v>
      </c>
      <c r="F531" s="222" t="s">
        <v>1670</v>
      </c>
      <c r="G531" s="223" t="s">
        <v>169</v>
      </c>
      <c r="H531" s="224">
        <v>21630</v>
      </c>
      <c r="I531" s="225"/>
      <c r="J531" s="226">
        <f>ROUND(I531*H531,2)</f>
        <v>0</v>
      </c>
      <c r="K531" s="222" t="s">
        <v>170</v>
      </c>
      <c r="L531" s="46"/>
      <c r="M531" s="227" t="s">
        <v>19</v>
      </c>
      <c r="N531" s="228" t="s">
        <v>44</v>
      </c>
      <c r="O531" s="86"/>
      <c r="P531" s="229">
        <f>O531*H531</f>
        <v>0</v>
      </c>
      <c r="Q531" s="229">
        <v>0.0067999999999999996</v>
      </c>
      <c r="R531" s="229">
        <f>Q531*H531</f>
        <v>147.084</v>
      </c>
      <c r="S531" s="229">
        <v>0</v>
      </c>
      <c r="T531" s="23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1" t="s">
        <v>171</v>
      </c>
      <c r="AT531" s="231" t="s">
        <v>166</v>
      </c>
      <c r="AU531" s="231" t="s">
        <v>106</v>
      </c>
      <c r="AY531" s="19" t="s">
        <v>163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9" t="s">
        <v>106</v>
      </c>
      <c r="BK531" s="232">
        <f>ROUND(I531*H531,2)</f>
        <v>0</v>
      </c>
      <c r="BL531" s="19" t="s">
        <v>171</v>
      </c>
      <c r="BM531" s="231" t="s">
        <v>1671</v>
      </c>
    </row>
    <row r="532" s="13" customFormat="1">
      <c r="A532" s="13"/>
      <c r="B532" s="233"/>
      <c r="C532" s="234"/>
      <c r="D532" s="235" t="s">
        <v>173</v>
      </c>
      <c r="E532" s="236" t="s">
        <v>19</v>
      </c>
      <c r="F532" s="237" t="s">
        <v>1632</v>
      </c>
      <c r="G532" s="234"/>
      <c r="H532" s="238">
        <v>21630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173</v>
      </c>
      <c r="AU532" s="244" t="s">
        <v>106</v>
      </c>
      <c r="AV532" s="13" t="s">
        <v>106</v>
      </c>
      <c r="AW532" s="13" t="s">
        <v>33</v>
      </c>
      <c r="AX532" s="13" t="s">
        <v>80</v>
      </c>
      <c r="AY532" s="244" t="s">
        <v>163</v>
      </c>
    </row>
    <row r="533" s="2" customFormat="1" ht="33" customHeight="1">
      <c r="A533" s="40"/>
      <c r="B533" s="41"/>
      <c r="C533" s="220" t="s">
        <v>779</v>
      </c>
      <c r="D533" s="220" t="s">
        <v>166</v>
      </c>
      <c r="E533" s="221" t="s">
        <v>1672</v>
      </c>
      <c r="F533" s="222" t="s">
        <v>1673</v>
      </c>
      <c r="G533" s="223" t="s">
        <v>169</v>
      </c>
      <c r="H533" s="224">
        <v>300</v>
      </c>
      <c r="I533" s="225"/>
      <c r="J533" s="226">
        <f>ROUND(I533*H533,2)</f>
        <v>0</v>
      </c>
      <c r="K533" s="222" t="s">
        <v>170</v>
      </c>
      <c r="L533" s="46"/>
      <c r="M533" s="227" t="s">
        <v>19</v>
      </c>
      <c r="N533" s="228" t="s">
        <v>44</v>
      </c>
      <c r="O533" s="86"/>
      <c r="P533" s="229">
        <f>O533*H533</f>
        <v>0</v>
      </c>
      <c r="Q533" s="229">
        <v>0.0073499999999999998</v>
      </c>
      <c r="R533" s="229">
        <f>Q533*H533</f>
        <v>2.2050000000000001</v>
      </c>
      <c r="S533" s="229">
        <v>0</v>
      </c>
      <c r="T533" s="230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1" t="s">
        <v>171</v>
      </c>
      <c r="AT533" s="231" t="s">
        <v>166</v>
      </c>
      <c r="AU533" s="231" t="s">
        <v>106</v>
      </c>
      <c r="AY533" s="19" t="s">
        <v>163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9" t="s">
        <v>106</v>
      </c>
      <c r="BK533" s="232">
        <f>ROUND(I533*H533,2)</f>
        <v>0</v>
      </c>
      <c r="BL533" s="19" t="s">
        <v>171</v>
      </c>
      <c r="BM533" s="231" t="s">
        <v>1674</v>
      </c>
    </row>
    <row r="534" s="13" customFormat="1">
      <c r="A534" s="13"/>
      <c r="B534" s="233"/>
      <c r="C534" s="234"/>
      <c r="D534" s="235" t="s">
        <v>173</v>
      </c>
      <c r="E534" s="236" t="s">
        <v>19</v>
      </c>
      <c r="F534" s="237" t="s">
        <v>998</v>
      </c>
      <c r="G534" s="234"/>
      <c r="H534" s="238">
        <v>300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173</v>
      </c>
      <c r="AU534" s="244" t="s">
        <v>106</v>
      </c>
      <c r="AV534" s="13" t="s">
        <v>106</v>
      </c>
      <c r="AW534" s="13" t="s">
        <v>33</v>
      </c>
      <c r="AX534" s="13" t="s">
        <v>80</v>
      </c>
      <c r="AY534" s="244" t="s">
        <v>163</v>
      </c>
    </row>
    <row r="535" s="2" customFormat="1" ht="44.25" customHeight="1">
      <c r="A535" s="40"/>
      <c r="B535" s="41"/>
      <c r="C535" s="220" t="s">
        <v>783</v>
      </c>
      <c r="D535" s="220" t="s">
        <v>166</v>
      </c>
      <c r="E535" s="221" t="s">
        <v>1675</v>
      </c>
      <c r="F535" s="222" t="s">
        <v>1676</v>
      </c>
      <c r="G535" s="223" t="s">
        <v>169</v>
      </c>
      <c r="H535" s="224">
        <v>300</v>
      </c>
      <c r="I535" s="225"/>
      <c r="J535" s="226">
        <f>ROUND(I535*H535,2)</f>
        <v>0</v>
      </c>
      <c r="K535" s="222" t="s">
        <v>170</v>
      </c>
      <c r="L535" s="46"/>
      <c r="M535" s="227" t="s">
        <v>19</v>
      </c>
      <c r="N535" s="228" t="s">
        <v>44</v>
      </c>
      <c r="O535" s="86"/>
      <c r="P535" s="229">
        <f>O535*H535</f>
        <v>0</v>
      </c>
      <c r="Q535" s="229">
        <v>0.016279999999999999</v>
      </c>
      <c r="R535" s="229">
        <f>Q535*H535</f>
        <v>4.8839999999999995</v>
      </c>
      <c r="S535" s="229">
        <v>0</v>
      </c>
      <c r="T535" s="23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1" t="s">
        <v>171</v>
      </c>
      <c r="AT535" s="231" t="s">
        <v>166</v>
      </c>
      <c r="AU535" s="231" t="s">
        <v>106</v>
      </c>
      <c r="AY535" s="19" t="s">
        <v>163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9" t="s">
        <v>106</v>
      </c>
      <c r="BK535" s="232">
        <f>ROUND(I535*H535,2)</f>
        <v>0</v>
      </c>
      <c r="BL535" s="19" t="s">
        <v>171</v>
      </c>
      <c r="BM535" s="231" t="s">
        <v>1677</v>
      </c>
    </row>
    <row r="536" s="13" customFormat="1">
      <c r="A536" s="13"/>
      <c r="B536" s="233"/>
      <c r="C536" s="234"/>
      <c r="D536" s="235" t="s">
        <v>173</v>
      </c>
      <c r="E536" s="236" t="s">
        <v>19</v>
      </c>
      <c r="F536" s="237" t="s">
        <v>1000</v>
      </c>
      <c r="G536" s="234"/>
      <c r="H536" s="238">
        <v>300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173</v>
      </c>
      <c r="AU536" s="244" t="s">
        <v>106</v>
      </c>
      <c r="AV536" s="13" t="s">
        <v>106</v>
      </c>
      <c r="AW536" s="13" t="s">
        <v>33</v>
      </c>
      <c r="AX536" s="13" t="s">
        <v>72</v>
      </c>
      <c r="AY536" s="244" t="s">
        <v>163</v>
      </c>
    </row>
    <row r="537" s="14" customFormat="1">
      <c r="A537" s="14"/>
      <c r="B537" s="245"/>
      <c r="C537" s="246"/>
      <c r="D537" s="235" t="s">
        <v>173</v>
      </c>
      <c r="E537" s="247" t="s">
        <v>998</v>
      </c>
      <c r="F537" s="248" t="s">
        <v>175</v>
      </c>
      <c r="G537" s="246"/>
      <c r="H537" s="249">
        <v>300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173</v>
      </c>
      <c r="AU537" s="255" t="s">
        <v>106</v>
      </c>
      <c r="AV537" s="14" t="s">
        <v>171</v>
      </c>
      <c r="AW537" s="14" t="s">
        <v>33</v>
      </c>
      <c r="AX537" s="14" t="s">
        <v>80</v>
      </c>
      <c r="AY537" s="255" t="s">
        <v>163</v>
      </c>
    </row>
    <row r="538" s="2" customFormat="1" ht="44.25" customHeight="1">
      <c r="A538" s="40"/>
      <c r="B538" s="41"/>
      <c r="C538" s="220" t="s">
        <v>789</v>
      </c>
      <c r="D538" s="220" t="s">
        <v>166</v>
      </c>
      <c r="E538" s="221" t="s">
        <v>1678</v>
      </c>
      <c r="F538" s="222" t="s">
        <v>1679</v>
      </c>
      <c r="G538" s="223" t="s">
        <v>169</v>
      </c>
      <c r="H538" s="224">
        <v>900</v>
      </c>
      <c r="I538" s="225"/>
      <c r="J538" s="226">
        <f>ROUND(I538*H538,2)</f>
        <v>0</v>
      </c>
      <c r="K538" s="222" t="s">
        <v>170</v>
      </c>
      <c r="L538" s="46"/>
      <c r="M538" s="227" t="s">
        <v>19</v>
      </c>
      <c r="N538" s="228" t="s">
        <v>44</v>
      </c>
      <c r="O538" s="86"/>
      <c r="P538" s="229">
        <f>O538*H538</f>
        <v>0</v>
      </c>
      <c r="Q538" s="229">
        <v>0.0067999999999999996</v>
      </c>
      <c r="R538" s="229">
        <f>Q538*H538</f>
        <v>6.1199999999999992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171</v>
      </c>
      <c r="AT538" s="231" t="s">
        <v>166</v>
      </c>
      <c r="AU538" s="231" t="s">
        <v>106</v>
      </c>
      <c r="AY538" s="19" t="s">
        <v>163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106</v>
      </c>
      <c r="BK538" s="232">
        <f>ROUND(I538*H538,2)</f>
        <v>0</v>
      </c>
      <c r="BL538" s="19" t="s">
        <v>171</v>
      </c>
      <c r="BM538" s="231" t="s">
        <v>1680</v>
      </c>
    </row>
    <row r="539" s="13" customFormat="1">
      <c r="A539" s="13"/>
      <c r="B539" s="233"/>
      <c r="C539" s="234"/>
      <c r="D539" s="235" t="s">
        <v>173</v>
      </c>
      <c r="E539" s="236" t="s">
        <v>19</v>
      </c>
      <c r="F539" s="237" t="s">
        <v>1681</v>
      </c>
      <c r="G539" s="234"/>
      <c r="H539" s="238">
        <v>900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173</v>
      </c>
      <c r="AU539" s="244" t="s">
        <v>106</v>
      </c>
      <c r="AV539" s="13" t="s">
        <v>106</v>
      </c>
      <c r="AW539" s="13" t="s">
        <v>33</v>
      </c>
      <c r="AX539" s="13" t="s">
        <v>80</v>
      </c>
      <c r="AY539" s="244" t="s">
        <v>163</v>
      </c>
    </row>
    <row r="540" s="2" customFormat="1" ht="44.25" customHeight="1">
      <c r="A540" s="40"/>
      <c r="B540" s="41"/>
      <c r="C540" s="220" t="s">
        <v>794</v>
      </c>
      <c r="D540" s="220" t="s">
        <v>166</v>
      </c>
      <c r="E540" s="221" t="s">
        <v>1682</v>
      </c>
      <c r="F540" s="222" t="s">
        <v>1683</v>
      </c>
      <c r="G540" s="223" t="s">
        <v>169</v>
      </c>
      <c r="H540" s="224">
        <v>290</v>
      </c>
      <c r="I540" s="225"/>
      <c r="J540" s="226">
        <f>ROUND(I540*H540,2)</f>
        <v>0</v>
      </c>
      <c r="K540" s="222" t="s">
        <v>170</v>
      </c>
      <c r="L540" s="46"/>
      <c r="M540" s="227" t="s">
        <v>19</v>
      </c>
      <c r="N540" s="228" t="s">
        <v>44</v>
      </c>
      <c r="O540" s="86"/>
      <c r="P540" s="229">
        <f>O540*H540</f>
        <v>0</v>
      </c>
      <c r="Q540" s="229">
        <v>0.018380000000000001</v>
      </c>
      <c r="R540" s="229">
        <f>Q540*H540</f>
        <v>5.3302000000000005</v>
      </c>
      <c r="S540" s="229">
        <v>0</v>
      </c>
      <c r="T540" s="23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1" t="s">
        <v>171</v>
      </c>
      <c r="AT540" s="231" t="s">
        <v>166</v>
      </c>
      <c r="AU540" s="231" t="s">
        <v>106</v>
      </c>
      <c r="AY540" s="19" t="s">
        <v>163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9" t="s">
        <v>106</v>
      </c>
      <c r="BK540" s="232">
        <f>ROUND(I540*H540,2)</f>
        <v>0</v>
      </c>
      <c r="BL540" s="19" t="s">
        <v>171</v>
      </c>
      <c r="BM540" s="231" t="s">
        <v>1684</v>
      </c>
    </row>
    <row r="541" s="13" customFormat="1">
      <c r="A541" s="13"/>
      <c r="B541" s="233"/>
      <c r="C541" s="234"/>
      <c r="D541" s="235" t="s">
        <v>173</v>
      </c>
      <c r="E541" s="236" t="s">
        <v>19</v>
      </c>
      <c r="F541" s="237" t="s">
        <v>1685</v>
      </c>
      <c r="G541" s="234"/>
      <c r="H541" s="238">
        <v>120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173</v>
      </c>
      <c r="AU541" s="244" t="s">
        <v>106</v>
      </c>
      <c r="AV541" s="13" t="s">
        <v>106</v>
      </c>
      <c r="AW541" s="13" t="s">
        <v>33</v>
      </c>
      <c r="AX541" s="13" t="s">
        <v>72</v>
      </c>
      <c r="AY541" s="244" t="s">
        <v>163</v>
      </c>
    </row>
    <row r="542" s="13" customFormat="1">
      <c r="A542" s="13"/>
      <c r="B542" s="233"/>
      <c r="C542" s="234"/>
      <c r="D542" s="235" t="s">
        <v>173</v>
      </c>
      <c r="E542" s="236" t="s">
        <v>19</v>
      </c>
      <c r="F542" s="237" t="s">
        <v>1686</v>
      </c>
      <c r="G542" s="234"/>
      <c r="H542" s="238">
        <v>170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173</v>
      </c>
      <c r="AU542" s="244" t="s">
        <v>106</v>
      </c>
      <c r="AV542" s="13" t="s">
        <v>106</v>
      </c>
      <c r="AW542" s="13" t="s">
        <v>33</v>
      </c>
      <c r="AX542" s="13" t="s">
        <v>72</v>
      </c>
      <c r="AY542" s="244" t="s">
        <v>163</v>
      </c>
    </row>
    <row r="543" s="14" customFormat="1">
      <c r="A543" s="14"/>
      <c r="B543" s="245"/>
      <c r="C543" s="246"/>
      <c r="D543" s="235" t="s">
        <v>173</v>
      </c>
      <c r="E543" s="247" t="s">
        <v>19</v>
      </c>
      <c r="F543" s="248" t="s">
        <v>175</v>
      </c>
      <c r="G543" s="246"/>
      <c r="H543" s="249">
        <v>290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173</v>
      </c>
      <c r="AU543" s="255" t="s">
        <v>106</v>
      </c>
      <c r="AV543" s="14" t="s">
        <v>171</v>
      </c>
      <c r="AW543" s="14" t="s">
        <v>33</v>
      </c>
      <c r="AX543" s="14" t="s">
        <v>80</v>
      </c>
      <c r="AY543" s="255" t="s">
        <v>163</v>
      </c>
    </row>
    <row r="544" s="2" customFormat="1" ht="21.75" customHeight="1">
      <c r="A544" s="40"/>
      <c r="B544" s="41"/>
      <c r="C544" s="220" t="s">
        <v>799</v>
      </c>
      <c r="D544" s="220" t="s">
        <v>166</v>
      </c>
      <c r="E544" s="221" t="s">
        <v>1687</v>
      </c>
      <c r="F544" s="222" t="s">
        <v>1688</v>
      </c>
      <c r="G544" s="223" t="s">
        <v>169</v>
      </c>
      <c r="H544" s="224">
        <v>350</v>
      </c>
      <c r="I544" s="225"/>
      <c r="J544" s="226">
        <f>ROUND(I544*H544,2)</f>
        <v>0</v>
      </c>
      <c r="K544" s="222" t="s">
        <v>170</v>
      </c>
      <c r="L544" s="46"/>
      <c r="M544" s="227" t="s">
        <v>19</v>
      </c>
      <c r="N544" s="228" t="s">
        <v>44</v>
      </c>
      <c r="O544" s="86"/>
      <c r="P544" s="229">
        <f>O544*H544</f>
        <v>0</v>
      </c>
      <c r="Q544" s="229">
        <v>0.033579999999999999</v>
      </c>
      <c r="R544" s="229">
        <f>Q544*H544</f>
        <v>11.753</v>
      </c>
      <c r="S544" s="229">
        <v>0</v>
      </c>
      <c r="T544" s="230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1" t="s">
        <v>171</v>
      </c>
      <c r="AT544" s="231" t="s">
        <v>166</v>
      </c>
      <c r="AU544" s="231" t="s">
        <v>106</v>
      </c>
      <c r="AY544" s="19" t="s">
        <v>163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9" t="s">
        <v>106</v>
      </c>
      <c r="BK544" s="232">
        <f>ROUND(I544*H544,2)</f>
        <v>0</v>
      </c>
      <c r="BL544" s="19" t="s">
        <v>171</v>
      </c>
      <c r="BM544" s="231" t="s">
        <v>1689</v>
      </c>
    </row>
    <row r="545" s="13" customFormat="1">
      <c r="A545" s="13"/>
      <c r="B545" s="233"/>
      <c r="C545" s="234"/>
      <c r="D545" s="235" t="s">
        <v>173</v>
      </c>
      <c r="E545" s="236" t="s">
        <v>19</v>
      </c>
      <c r="F545" s="237" t="s">
        <v>1690</v>
      </c>
      <c r="G545" s="234"/>
      <c r="H545" s="238">
        <v>350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173</v>
      </c>
      <c r="AU545" s="244" t="s">
        <v>106</v>
      </c>
      <c r="AV545" s="13" t="s">
        <v>106</v>
      </c>
      <c r="AW545" s="13" t="s">
        <v>33</v>
      </c>
      <c r="AX545" s="13" t="s">
        <v>72</v>
      </c>
      <c r="AY545" s="244" t="s">
        <v>163</v>
      </c>
    </row>
    <row r="546" s="14" customFormat="1">
      <c r="A546" s="14"/>
      <c r="B546" s="245"/>
      <c r="C546" s="246"/>
      <c r="D546" s="235" t="s">
        <v>173</v>
      </c>
      <c r="E546" s="247" t="s">
        <v>19</v>
      </c>
      <c r="F546" s="248" t="s">
        <v>175</v>
      </c>
      <c r="G546" s="246"/>
      <c r="H546" s="249">
        <v>350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173</v>
      </c>
      <c r="AU546" s="255" t="s">
        <v>106</v>
      </c>
      <c r="AV546" s="14" t="s">
        <v>171</v>
      </c>
      <c r="AW546" s="14" t="s">
        <v>33</v>
      </c>
      <c r="AX546" s="14" t="s">
        <v>80</v>
      </c>
      <c r="AY546" s="255" t="s">
        <v>163</v>
      </c>
    </row>
    <row r="547" s="2" customFormat="1" ht="21.75" customHeight="1">
      <c r="A547" s="40"/>
      <c r="B547" s="41"/>
      <c r="C547" s="220" t="s">
        <v>804</v>
      </c>
      <c r="D547" s="220" t="s">
        <v>166</v>
      </c>
      <c r="E547" s="221" t="s">
        <v>1691</v>
      </c>
      <c r="F547" s="222" t="s">
        <v>1692</v>
      </c>
      <c r="G547" s="223" t="s">
        <v>169</v>
      </c>
      <c r="H547" s="224">
        <v>70</v>
      </c>
      <c r="I547" s="225"/>
      <c r="J547" s="226">
        <f>ROUND(I547*H547,2)</f>
        <v>0</v>
      </c>
      <c r="K547" s="222" t="s">
        <v>170</v>
      </c>
      <c r="L547" s="46"/>
      <c r="M547" s="227" t="s">
        <v>19</v>
      </c>
      <c r="N547" s="228" t="s">
        <v>44</v>
      </c>
      <c r="O547" s="86"/>
      <c r="P547" s="229">
        <f>O547*H547</f>
        <v>0</v>
      </c>
      <c r="Q547" s="229">
        <v>0.042000000000000003</v>
      </c>
      <c r="R547" s="229">
        <f>Q547*H547</f>
        <v>2.9400000000000004</v>
      </c>
      <c r="S547" s="229">
        <v>0</v>
      </c>
      <c r="T547" s="230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1" t="s">
        <v>171</v>
      </c>
      <c r="AT547" s="231" t="s">
        <v>166</v>
      </c>
      <c r="AU547" s="231" t="s">
        <v>106</v>
      </c>
      <c r="AY547" s="19" t="s">
        <v>163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9" t="s">
        <v>106</v>
      </c>
      <c r="BK547" s="232">
        <f>ROUND(I547*H547,2)</f>
        <v>0</v>
      </c>
      <c r="BL547" s="19" t="s">
        <v>171</v>
      </c>
      <c r="BM547" s="231" t="s">
        <v>1693</v>
      </c>
    </row>
    <row r="548" s="13" customFormat="1">
      <c r="A548" s="13"/>
      <c r="B548" s="233"/>
      <c r="C548" s="234"/>
      <c r="D548" s="235" t="s">
        <v>173</v>
      </c>
      <c r="E548" s="236" t="s">
        <v>19</v>
      </c>
      <c r="F548" s="237" t="s">
        <v>1694</v>
      </c>
      <c r="G548" s="234"/>
      <c r="H548" s="238">
        <v>70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173</v>
      </c>
      <c r="AU548" s="244" t="s">
        <v>106</v>
      </c>
      <c r="AV548" s="13" t="s">
        <v>106</v>
      </c>
      <c r="AW548" s="13" t="s">
        <v>33</v>
      </c>
      <c r="AX548" s="13" t="s">
        <v>72</v>
      </c>
      <c r="AY548" s="244" t="s">
        <v>163</v>
      </c>
    </row>
    <row r="549" s="14" customFormat="1">
      <c r="A549" s="14"/>
      <c r="B549" s="245"/>
      <c r="C549" s="246"/>
      <c r="D549" s="235" t="s">
        <v>173</v>
      </c>
      <c r="E549" s="247" t="s">
        <v>19</v>
      </c>
      <c r="F549" s="248" t="s">
        <v>175</v>
      </c>
      <c r="G549" s="246"/>
      <c r="H549" s="249">
        <v>70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173</v>
      </c>
      <c r="AU549" s="255" t="s">
        <v>106</v>
      </c>
      <c r="AV549" s="14" t="s">
        <v>171</v>
      </c>
      <c r="AW549" s="14" t="s">
        <v>33</v>
      </c>
      <c r="AX549" s="14" t="s">
        <v>80</v>
      </c>
      <c r="AY549" s="255" t="s">
        <v>163</v>
      </c>
    </row>
    <row r="550" s="2" customFormat="1" ht="44.25" customHeight="1">
      <c r="A550" s="40"/>
      <c r="B550" s="41"/>
      <c r="C550" s="220" t="s">
        <v>811</v>
      </c>
      <c r="D550" s="220" t="s">
        <v>166</v>
      </c>
      <c r="E550" s="221" t="s">
        <v>1695</v>
      </c>
      <c r="F550" s="222" t="s">
        <v>1696</v>
      </c>
      <c r="G550" s="223" t="s">
        <v>169</v>
      </c>
      <c r="H550" s="224">
        <v>70</v>
      </c>
      <c r="I550" s="225"/>
      <c r="J550" s="226">
        <f>ROUND(I550*H550,2)</f>
        <v>0</v>
      </c>
      <c r="K550" s="222" t="s">
        <v>170</v>
      </c>
      <c r="L550" s="46"/>
      <c r="M550" s="227" t="s">
        <v>19</v>
      </c>
      <c r="N550" s="228" t="s">
        <v>44</v>
      </c>
      <c r="O550" s="86"/>
      <c r="P550" s="229">
        <f>O550*H550</f>
        <v>0</v>
      </c>
      <c r="Q550" s="229">
        <v>0.00089999999999999998</v>
      </c>
      <c r="R550" s="229">
        <f>Q550*H550</f>
        <v>0.063</v>
      </c>
      <c r="S550" s="229">
        <v>0</v>
      </c>
      <c r="T550" s="23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1" t="s">
        <v>171</v>
      </c>
      <c r="AT550" s="231" t="s">
        <v>166</v>
      </c>
      <c r="AU550" s="231" t="s">
        <v>106</v>
      </c>
      <c r="AY550" s="19" t="s">
        <v>163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9" t="s">
        <v>106</v>
      </c>
      <c r="BK550" s="232">
        <f>ROUND(I550*H550,2)</f>
        <v>0</v>
      </c>
      <c r="BL550" s="19" t="s">
        <v>171</v>
      </c>
      <c r="BM550" s="231" t="s">
        <v>1697</v>
      </c>
    </row>
    <row r="551" s="2" customFormat="1" ht="33" customHeight="1">
      <c r="A551" s="40"/>
      <c r="B551" s="41"/>
      <c r="C551" s="220" t="s">
        <v>816</v>
      </c>
      <c r="D551" s="220" t="s">
        <v>166</v>
      </c>
      <c r="E551" s="221" t="s">
        <v>1698</v>
      </c>
      <c r="F551" s="222" t="s">
        <v>1699</v>
      </c>
      <c r="G551" s="223" t="s">
        <v>279</v>
      </c>
      <c r="H551" s="224">
        <v>45</v>
      </c>
      <c r="I551" s="225"/>
      <c r="J551" s="226">
        <f>ROUND(I551*H551,2)</f>
        <v>0</v>
      </c>
      <c r="K551" s="222" t="s">
        <v>170</v>
      </c>
      <c r="L551" s="46"/>
      <c r="M551" s="227" t="s">
        <v>19</v>
      </c>
      <c r="N551" s="228" t="s">
        <v>44</v>
      </c>
      <c r="O551" s="86"/>
      <c r="P551" s="229">
        <f>O551*H551</f>
        <v>0</v>
      </c>
      <c r="Q551" s="229">
        <v>2.0000000000000002E-05</v>
      </c>
      <c r="R551" s="229">
        <f>Q551*H551</f>
        <v>0.00090000000000000008</v>
      </c>
      <c r="S551" s="229">
        <v>0</v>
      </c>
      <c r="T551" s="23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1" t="s">
        <v>171</v>
      </c>
      <c r="AT551" s="231" t="s">
        <v>166</v>
      </c>
      <c r="AU551" s="231" t="s">
        <v>106</v>
      </c>
      <c r="AY551" s="19" t="s">
        <v>163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9" t="s">
        <v>106</v>
      </c>
      <c r="BK551" s="232">
        <f>ROUND(I551*H551,2)</f>
        <v>0</v>
      </c>
      <c r="BL551" s="19" t="s">
        <v>171</v>
      </c>
      <c r="BM551" s="231" t="s">
        <v>1700</v>
      </c>
    </row>
    <row r="552" s="2" customFormat="1" ht="16.5" customHeight="1">
      <c r="A552" s="40"/>
      <c r="B552" s="41"/>
      <c r="C552" s="283" t="s">
        <v>825</v>
      </c>
      <c r="D552" s="283" t="s">
        <v>1127</v>
      </c>
      <c r="E552" s="284" t="s">
        <v>1701</v>
      </c>
      <c r="F552" s="285" t="s">
        <v>1702</v>
      </c>
      <c r="G552" s="286" t="s">
        <v>279</v>
      </c>
      <c r="H552" s="287">
        <v>47.25</v>
      </c>
      <c r="I552" s="288"/>
      <c r="J552" s="289">
        <f>ROUND(I552*H552,2)</f>
        <v>0</v>
      </c>
      <c r="K552" s="285" t="s">
        <v>170</v>
      </c>
      <c r="L552" s="290"/>
      <c r="M552" s="291" t="s">
        <v>19</v>
      </c>
      <c r="N552" s="292" t="s">
        <v>44</v>
      </c>
      <c r="O552" s="86"/>
      <c r="P552" s="229">
        <f>O552*H552</f>
        <v>0</v>
      </c>
      <c r="Q552" s="229">
        <v>0.00010000000000000001</v>
      </c>
      <c r="R552" s="229">
        <f>Q552*H552</f>
        <v>0.004725</v>
      </c>
      <c r="S552" s="229">
        <v>0</v>
      </c>
      <c r="T552" s="230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1" t="s">
        <v>206</v>
      </c>
      <c r="AT552" s="231" t="s">
        <v>1127</v>
      </c>
      <c r="AU552" s="231" t="s">
        <v>106</v>
      </c>
      <c r="AY552" s="19" t="s">
        <v>163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9" t="s">
        <v>106</v>
      </c>
      <c r="BK552" s="232">
        <f>ROUND(I552*H552,2)</f>
        <v>0</v>
      </c>
      <c r="BL552" s="19" t="s">
        <v>171</v>
      </c>
      <c r="BM552" s="231" t="s">
        <v>1703</v>
      </c>
    </row>
    <row r="553" s="13" customFormat="1">
      <c r="A553" s="13"/>
      <c r="B553" s="233"/>
      <c r="C553" s="234"/>
      <c r="D553" s="235" t="s">
        <v>173</v>
      </c>
      <c r="E553" s="234"/>
      <c r="F553" s="237" t="s">
        <v>1704</v>
      </c>
      <c r="G553" s="234"/>
      <c r="H553" s="238">
        <v>47.25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173</v>
      </c>
      <c r="AU553" s="244" t="s">
        <v>106</v>
      </c>
      <c r="AV553" s="13" t="s">
        <v>106</v>
      </c>
      <c r="AW553" s="13" t="s">
        <v>4</v>
      </c>
      <c r="AX553" s="13" t="s">
        <v>80</v>
      </c>
      <c r="AY553" s="244" t="s">
        <v>163</v>
      </c>
    </row>
    <row r="554" s="2" customFormat="1" ht="33" customHeight="1">
      <c r="A554" s="40"/>
      <c r="B554" s="41"/>
      <c r="C554" s="220" t="s">
        <v>830</v>
      </c>
      <c r="D554" s="220" t="s">
        <v>166</v>
      </c>
      <c r="E554" s="221" t="s">
        <v>1705</v>
      </c>
      <c r="F554" s="222" t="s">
        <v>1706</v>
      </c>
      <c r="G554" s="223" t="s">
        <v>279</v>
      </c>
      <c r="H554" s="224">
        <v>189.23500000000001</v>
      </c>
      <c r="I554" s="225"/>
      <c r="J554" s="226">
        <f>ROUND(I554*H554,2)</f>
        <v>0</v>
      </c>
      <c r="K554" s="222" t="s">
        <v>170</v>
      </c>
      <c r="L554" s="46"/>
      <c r="M554" s="227" t="s">
        <v>19</v>
      </c>
      <c r="N554" s="228" t="s">
        <v>44</v>
      </c>
      <c r="O554" s="86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1" t="s">
        <v>171</v>
      </c>
      <c r="AT554" s="231" t="s">
        <v>166</v>
      </c>
      <c r="AU554" s="231" t="s">
        <v>106</v>
      </c>
      <c r="AY554" s="19" t="s">
        <v>163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9" t="s">
        <v>106</v>
      </c>
      <c r="BK554" s="232">
        <f>ROUND(I554*H554,2)</f>
        <v>0</v>
      </c>
      <c r="BL554" s="19" t="s">
        <v>171</v>
      </c>
      <c r="BM554" s="231" t="s">
        <v>1707</v>
      </c>
    </row>
    <row r="555" s="15" customFormat="1">
      <c r="A555" s="15"/>
      <c r="B555" s="256"/>
      <c r="C555" s="257"/>
      <c r="D555" s="235" t="s">
        <v>173</v>
      </c>
      <c r="E555" s="258" t="s">
        <v>19</v>
      </c>
      <c r="F555" s="259" t="s">
        <v>1708</v>
      </c>
      <c r="G555" s="257"/>
      <c r="H555" s="258" t="s">
        <v>19</v>
      </c>
      <c r="I555" s="260"/>
      <c r="J555" s="257"/>
      <c r="K555" s="257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173</v>
      </c>
      <c r="AU555" s="265" t="s">
        <v>106</v>
      </c>
      <c r="AV555" s="15" t="s">
        <v>80</v>
      </c>
      <c r="AW555" s="15" t="s">
        <v>33</v>
      </c>
      <c r="AX555" s="15" t="s">
        <v>72</v>
      </c>
      <c r="AY555" s="265" t="s">
        <v>163</v>
      </c>
    </row>
    <row r="556" s="13" customFormat="1">
      <c r="A556" s="13"/>
      <c r="B556" s="233"/>
      <c r="C556" s="234"/>
      <c r="D556" s="235" t="s">
        <v>173</v>
      </c>
      <c r="E556" s="236" t="s">
        <v>19</v>
      </c>
      <c r="F556" s="237" t="s">
        <v>1709</v>
      </c>
      <c r="G556" s="234"/>
      <c r="H556" s="238">
        <v>27.91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173</v>
      </c>
      <c r="AU556" s="244" t="s">
        <v>106</v>
      </c>
      <c r="AV556" s="13" t="s">
        <v>106</v>
      </c>
      <c r="AW556" s="13" t="s">
        <v>33</v>
      </c>
      <c r="AX556" s="13" t="s">
        <v>72</v>
      </c>
      <c r="AY556" s="244" t="s">
        <v>163</v>
      </c>
    </row>
    <row r="557" s="16" customFormat="1">
      <c r="A557" s="16"/>
      <c r="B557" s="272"/>
      <c r="C557" s="273"/>
      <c r="D557" s="235" t="s">
        <v>173</v>
      </c>
      <c r="E557" s="274" t="s">
        <v>19</v>
      </c>
      <c r="F557" s="275" t="s">
        <v>1074</v>
      </c>
      <c r="G557" s="273"/>
      <c r="H557" s="276">
        <v>27.91</v>
      </c>
      <c r="I557" s="277"/>
      <c r="J557" s="273"/>
      <c r="K557" s="273"/>
      <c r="L557" s="278"/>
      <c r="M557" s="279"/>
      <c r="N557" s="280"/>
      <c r="O557" s="280"/>
      <c r="P557" s="280"/>
      <c r="Q557" s="280"/>
      <c r="R557" s="280"/>
      <c r="S557" s="280"/>
      <c r="T557" s="28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2" t="s">
        <v>173</v>
      </c>
      <c r="AU557" s="282" t="s">
        <v>106</v>
      </c>
      <c r="AV557" s="16" t="s">
        <v>181</v>
      </c>
      <c r="AW557" s="16" t="s">
        <v>33</v>
      </c>
      <c r="AX557" s="16" t="s">
        <v>72</v>
      </c>
      <c r="AY557" s="282" t="s">
        <v>163</v>
      </c>
    </row>
    <row r="558" s="13" customFormat="1">
      <c r="A558" s="13"/>
      <c r="B558" s="233"/>
      <c r="C558" s="234"/>
      <c r="D558" s="235" t="s">
        <v>173</v>
      </c>
      <c r="E558" s="236" t="s">
        <v>19</v>
      </c>
      <c r="F558" s="237" t="s">
        <v>1710</v>
      </c>
      <c r="G558" s="234"/>
      <c r="H558" s="238">
        <v>49.68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173</v>
      </c>
      <c r="AU558" s="244" t="s">
        <v>106</v>
      </c>
      <c r="AV558" s="13" t="s">
        <v>106</v>
      </c>
      <c r="AW558" s="13" t="s">
        <v>33</v>
      </c>
      <c r="AX558" s="13" t="s">
        <v>72</v>
      </c>
      <c r="AY558" s="244" t="s">
        <v>163</v>
      </c>
    </row>
    <row r="559" s="16" customFormat="1">
      <c r="A559" s="16"/>
      <c r="B559" s="272"/>
      <c r="C559" s="273"/>
      <c r="D559" s="235" t="s">
        <v>173</v>
      </c>
      <c r="E559" s="274" t="s">
        <v>19</v>
      </c>
      <c r="F559" s="275" t="s">
        <v>1074</v>
      </c>
      <c r="G559" s="273"/>
      <c r="H559" s="276">
        <v>49.68</v>
      </c>
      <c r="I559" s="277"/>
      <c r="J559" s="273"/>
      <c r="K559" s="273"/>
      <c r="L559" s="278"/>
      <c r="M559" s="279"/>
      <c r="N559" s="280"/>
      <c r="O559" s="280"/>
      <c r="P559" s="280"/>
      <c r="Q559" s="280"/>
      <c r="R559" s="280"/>
      <c r="S559" s="280"/>
      <c r="T559" s="28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2" t="s">
        <v>173</v>
      </c>
      <c r="AU559" s="282" t="s">
        <v>106</v>
      </c>
      <c r="AV559" s="16" t="s">
        <v>181</v>
      </c>
      <c r="AW559" s="16" t="s">
        <v>33</v>
      </c>
      <c r="AX559" s="16" t="s">
        <v>72</v>
      </c>
      <c r="AY559" s="282" t="s">
        <v>163</v>
      </c>
    </row>
    <row r="560" s="13" customFormat="1">
      <c r="A560" s="13"/>
      <c r="B560" s="233"/>
      <c r="C560" s="234"/>
      <c r="D560" s="235" t="s">
        <v>173</v>
      </c>
      <c r="E560" s="236" t="s">
        <v>19</v>
      </c>
      <c r="F560" s="237" t="s">
        <v>1711</v>
      </c>
      <c r="G560" s="234"/>
      <c r="H560" s="238">
        <v>52.710000000000001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173</v>
      </c>
      <c r="AU560" s="244" t="s">
        <v>106</v>
      </c>
      <c r="AV560" s="13" t="s">
        <v>106</v>
      </c>
      <c r="AW560" s="13" t="s">
        <v>33</v>
      </c>
      <c r="AX560" s="13" t="s">
        <v>72</v>
      </c>
      <c r="AY560" s="244" t="s">
        <v>163</v>
      </c>
    </row>
    <row r="561" s="16" customFormat="1">
      <c r="A561" s="16"/>
      <c r="B561" s="272"/>
      <c r="C561" s="273"/>
      <c r="D561" s="235" t="s">
        <v>173</v>
      </c>
      <c r="E561" s="274" t="s">
        <v>19</v>
      </c>
      <c r="F561" s="275" t="s">
        <v>1074</v>
      </c>
      <c r="G561" s="273"/>
      <c r="H561" s="276">
        <v>52.710000000000001</v>
      </c>
      <c r="I561" s="277"/>
      <c r="J561" s="273"/>
      <c r="K561" s="273"/>
      <c r="L561" s="278"/>
      <c r="M561" s="279"/>
      <c r="N561" s="280"/>
      <c r="O561" s="280"/>
      <c r="P561" s="280"/>
      <c r="Q561" s="280"/>
      <c r="R561" s="280"/>
      <c r="S561" s="280"/>
      <c r="T561" s="281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2" t="s">
        <v>173</v>
      </c>
      <c r="AU561" s="282" t="s">
        <v>106</v>
      </c>
      <c r="AV561" s="16" t="s">
        <v>181</v>
      </c>
      <c r="AW561" s="16" t="s">
        <v>33</v>
      </c>
      <c r="AX561" s="16" t="s">
        <v>72</v>
      </c>
      <c r="AY561" s="282" t="s">
        <v>163</v>
      </c>
    </row>
    <row r="562" s="13" customFormat="1">
      <c r="A562" s="13"/>
      <c r="B562" s="233"/>
      <c r="C562" s="234"/>
      <c r="D562" s="235" t="s">
        <v>173</v>
      </c>
      <c r="E562" s="236" t="s">
        <v>19</v>
      </c>
      <c r="F562" s="237" t="s">
        <v>1712</v>
      </c>
      <c r="G562" s="234"/>
      <c r="H562" s="238">
        <v>58.935000000000002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173</v>
      </c>
      <c r="AU562" s="244" t="s">
        <v>106</v>
      </c>
      <c r="AV562" s="13" t="s">
        <v>106</v>
      </c>
      <c r="AW562" s="13" t="s">
        <v>33</v>
      </c>
      <c r="AX562" s="13" t="s">
        <v>72</v>
      </c>
      <c r="AY562" s="244" t="s">
        <v>163</v>
      </c>
    </row>
    <row r="563" s="16" customFormat="1">
      <c r="A563" s="16"/>
      <c r="B563" s="272"/>
      <c r="C563" s="273"/>
      <c r="D563" s="235" t="s">
        <v>173</v>
      </c>
      <c r="E563" s="274" t="s">
        <v>19</v>
      </c>
      <c r="F563" s="275" t="s">
        <v>1074</v>
      </c>
      <c r="G563" s="273"/>
      <c r="H563" s="276">
        <v>58.935000000000002</v>
      </c>
      <c r="I563" s="277"/>
      <c r="J563" s="273"/>
      <c r="K563" s="273"/>
      <c r="L563" s="278"/>
      <c r="M563" s="279"/>
      <c r="N563" s="280"/>
      <c r="O563" s="280"/>
      <c r="P563" s="280"/>
      <c r="Q563" s="280"/>
      <c r="R563" s="280"/>
      <c r="S563" s="280"/>
      <c r="T563" s="281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2" t="s">
        <v>173</v>
      </c>
      <c r="AU563" s="282" t="s">
        <v>106</v>
      </c>
      <c r="AV563" s="16" t="s">
        <v>181</v>
      </c>
      <c r="AW563" s="16" t="s">
        <v>33</v>
      </c>
      <c r="AX563" s="16" t="s">
        <v>72</v>
      </c>
      <c r="AY563" s="282" t="s">
        <v>163</v>
      </c>
    </row>
    <row r="564" s="14" customFormat="1">
      <c r="A564" s="14"/>
      <c r="B564" s="245"/>
      <c r="C564" s="246"/>
      <c r="D564" s="235" t="s">
        <v>173</v>
      </c>
      <c r="E564" s="247" t="s">
        <v>19</v>
      </c>
      <c r="F564" s="248" t="s">
        <v>175</v>
      </c>
      <c r="G564" s="246"/>
      <c r="H564" s="249">
        <v>189.23500000000001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173</v>
      </c>
      <c r="AU564" s="255" t="s">
        <v>106</v>
      </c>
      <c r="AV564" s="14" t="s">
        <v>171</v>
      </c>
      <c r="AW564" s="14" t="s">
        <v>33</v>
      </c>
      <c r="AX564" s="14" t="s">
        <v>80</v>
      </c>
      <c r="AY564" s="255" t="s">
        <v>163</v>
      </c>
    </row>
    <row r="565" s="2" customFormat="1" ht="21.75" customHeight="1">
      <c r="A565" s="40"/>
      <c r="B565" s="41"/>
      <c r="C565" s="283" t="s">
        <v>834</v>
      </c>
      <c r="D565" s="283" t="s">
        <v>1127</v>
      </c>
      <c r="E565" s="284" t="s">
        <v>1713</v>
      </c>
      <c r="F565" s="285" t="s">
        <v>1714</v>
      </c>
      <c r="G565" s="286" t="s">
        <v>279</v>
      </c>
      <c r="H565" s="287">
        <v>198.697</v>
      </c>
      <c r="I565" s="288"/>
      <c r="J565" s="289">
        <f>ROUND(I565*H565,2)</f>
        <v>0</v>
      </c>
      <c r="K565" s="285" t="s">
        <v>170</v>
      </c>
      <c r="L565" s="290"/>
      <c r="M565" s="291" t="s">
        <v>19</v>
      </c>
      <c r="N565" s="292" t="s">
        <v>44</v>
      </c>
      <c r="O565" s="86"/>
      <c r="P565" s="229">
        <f>O565*H565</f>
        <v>0</v>
      </c>
      <c r="Q565" s="229">
        <v>0.00020000000000000001</v>
      </c>
      <c r="R565" s="229">
        <f>Q565*H565</f>
        <v>0.039739400000000001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206</v>
      </c>
      <c r="AT565" s="231" t="s">
        <v>1127</v>
      </c>
      <c r="AU565" s="231" t="s">
        <v>106</v>
      </c>
      <c r="AY565" s="19" t="s">
        <v>163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106</v>
      </c>
      <c r="BK565" s="232">
        <f>ROUND(I565*H565,2)</f>
        <v>0</v>
      </c>
      <c r="BL565" s="19" t="s">
        <v>171</v>
      </c>
      <c r="BM565" s="231" t="s">
        <v>1715</v>
      </c>
    </row>
    <row r="566" s="13" customFormat="1">
      <c r="A566" s="13"/>
      <c r="B566" s="233"/>
      <c r="C566" s="234"/>
      <c r="D566" s="235" t="s">
        <v>173</v>
      </c>
      <c r="E566" s="234"/>
      <c r="F566" s="237" t="s">
        <v>1716</v>
      </c>
      <c r="G566" s="234"/>
      <c r="H566" s="238">
        <v>198.697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173</v>
      </c>
      <c r="AU566" s="244" t="s">
        <v>106</v>
      </c>
      <c r="AV566" s="13" t="s">
        <v>106</v>
      </c>
      <c r="AW566" s="13" t="s">
        <v>4</v>
      </c>
      <c r="AX566" s="13" t="s">
        <v>80</v>
      </c>
      <c r="AY566" s="244" t="s">
        <v>163</v>
      </c>
    </row>
    <row r="567" s="2" customFormat="1" ht="33" customHeight="1">
      <c r="A567" s="40"/>
      <c r="B567" s="41"/>
      <c r="C567" s="220" t="s">
        <v>838</v>
      </c>
      <c r="D567" s="220" t="s">
        <v>166</v>
      </c>
      <c r="E567" s="221" t="s">
        <v>1717</v>
      </c>
      <c r="F567" s="222" t="s">
        <v>1718</v>
      </c>
      <c r="G567" s="223" t="s">
        <v>279</v>
      </c>
      <c r="H567" s="224">
        <v>1061.335</v>
      </c>
      <c r="I567" s="225"/>
      <c r="J567" s="226">
        <f>ROUND(I567*H567,2)</f>
        <v>0</v>
      </c>
      <c r="K567" s="222" t="s">
        <v>170</v>
      </c>
      <c r="L567" s="46"/>
      <c r="M567" s="227" t="s">
        <v>19</v>
      </c>
      <c r="N567" s="228" t="s">
        <v>44</v>
      </c>
      <c r="O567" s="86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1" t="s">
        <v>171</v>
      </c>
      <c r="AT567" s="231" t="s">
        <v>166</v>
      </c>
      <c r="AU567" s="231" t="s">
        <v>106</v>
      </c>
      <c r="AY567" s="19" t="s">
        <v>163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9" t="s">
        <v>106</v>
      </c>
      <c r="BK567" s="232">
        <f>ROUND(I567*H567,2)</f>
        <v>0</v>
      </c>
      <c r="BL567" s="19" t="s">
        <v>171</v>
      </c>
      <c r="BM567" s="231" t="s">
        <v>1719</v>
      </c>
    </row>
    <row r="568" s="13" customFormat="1">
      <c r="A568" s="13"/>
      <c r="B568" s="233"/>
      <c r="C568" s="234"/>
      <c r="D568" s="235" t="s">
        <v>173</v>
      </c>
      <c r="E568" s="236" t="s">
        <v>19</v>
      </c>
      <c r="F568" s="237" t="s">
        <v>1720</v>
      </c>
      <c r="G568" s="234"/>
      <c r="H568" s="238">
        <v>100.01000000000001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173</v>
      </c>
      <c r="AU568" s="244" t="s">
        <v>106</v>
      </c>
      <c r="AV568" s="13" t="s">
        <v>106</v>
      </c>
      <c r="AW568" s="13" t="s">
        <v>33</v>
      </c>
      <c r="AX568" s="13" t="s">
        <v>72</v>
      </c>
      <c r="AY568" s="244" t="s">
        <v>163</v>
      </c>
    </row>
    <row r="569" s="16" customFormat="1">
      <c r="A569" s="16"/>
      <c r="B569" s="272"/>
      <c r="C569" s="273"/>
      <c r="D569" s="235" t="s">
        <v>173</v>
      </c>
      <c r="E569" s="274" t="s">
        <v>19</v>
      </c>
      <c r="F569" s="275" t="s">
        <v>1074</v>
      </c>
      <c r="G569" s="273"/>
      <c r="H569" s="276">
        <v>100.01000000000001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82" t="s">
        <v>173</v>
      </c>
      <c r="AU569" s="282" t="s">
        <v>106</v>
      </c>
      <c r="AV569" s="16" t="s">
        <v>181</v>
      </c>
      <c r="AW569" s="16" t="s">
        <v>33</v>
      </c>
      <c r="AX569" s="16" t="s">
        <v>72</v>
      </c>
      <c r="AY569" s="282" t="s">
        <v>163</v>
      </c>
    </row>
    <row r="570" s="13" customFormat="1">
      <c r="A570" s="13"/>
      <c r="B570" s="233"/>
      <c r="C570" s="234"/>
      <c r="D570" s="235" t="s">
        <v>173</v>
      </c>
      <c r="E570" s="236" t="s">
        <v>19</v>
      </c>
      <c r="F570" s="237" t="s">
        <v>1721</v>
      </c>
      <c r="G570" s="234"/>
      <c r="H570" s="238">
        <v>234.52000000000001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173</v>
      </c>
      <c r="AU570" s="244" t="s">
        <v>106</v>
      </c>
      <c r="AV570" s="13" t="s">
        <v>106</v>
      </c>
      <c r="AW570" s="13" t="s">
        <v>33</v>
      </c>
      <c r="AX570" s="13" t="s">
        <v>72</v>
      </c>
      <c r="AY570" s="244" t="s">
        <v>163</v>
      </c>
    </row>
    <row r="571" s="16" customFormat="1">
      <c r="A571" s="16"/>
      <c r="B571" s="272"/>
      <c r="C571" s="273"/>
      <c r="D571" s="235" t="s">
        <v>173</v>
      </c>
      <c r="E571" s="274" t="s">
        <v>19</v>
      </c>
      <c r="F571" s="275" t="s">
        <v>1074</v>
      </c>
      <c r="G571" s="273"/>
      <c r="H571" s="276">
        <v>234.52000000000001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2" t="s">
        <v>173</v>
      </c>
      <c r="AU571" s="282" t="s">
        <v>106</v>
      </c>
      <c r="AV571" s="16" t="s">
        <v>181</v>
      </c>
      <c r="AW571" s="16" t="s">
        <v>33</v>
      </c>
      <c r="AX571" s="16" t="s">
        <v>72</v>
      </c>
      <c r="AY571" s="282" t="s">
        <v>163</v>
      </c>
    </row>
    <row r="572" s="13" customFormat="1">
      <c r="A572" s="13"/>
      <c r="B572" s="233"/>
      <c r="C572" s="234"/>
      <c r="D572" s="235" t="s">
        <v>173</v>
      </c>
      <c r="E572" s="236" t="s">
        <v>19</v>
      </c>
      <c r="F572" s="237" t="s">
        <v>1722</v>
      </c>
      <c r="G572" s="234"/>
      <c r="H572" s="238">
        <v>243.50999999999999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173</v>
      </c>
      <c r="AU572" s="244" t="s">
        <v>106</v>
      </c>
      <c r="AV572" s="13" t="s">
        <v>106</v>
      </c>
      <c r="AW572" s="13" t="s">
        <v>33</v>
      </c>
      <c r="AX572" s="13" t="s">
        <v>72</v>
      </c>
      <c r="AY572" s="244" t="s">
        <v>163</v>
      </c>
    </row>
    <row r="573" s="16" customFormat="1">
      <c r="A573" s="16"/>
      <c r="B573" s="272"/>
      <c r="C573" s="273"/>
      <c r="D573" s="235" t="s">
        <v>173</v>
      </c>
      <c r="E573" s="274" t="s">
        <v>19</v>
      </c>
      <c r="F573" s="275" t="s">
        <v>1074</v>
      </c>
      <c r="G573" s="273"/>
      <c r="H573" s="276">
        <v>243.50999999999999</v>
      </c>
      <c r="I573" s="277"/>
      <c r="J573" s="273"/>
      <c r="K573" s="273"/>
      <c r="L573" s="278"/>
      <c r="M573" s="279"/>
      <c r="N573" s="280"/>
      <c r="O573" s="280"/>
      <c r="P573" s="280"/>
      <c r="Q573" s="280"/>
      <c r="R573" s="280"/>
      <c r="S573" s="280"/>
      <c r="T573" s="281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2" t="s">
        <v>173</v>
      </c>
      <c r="AU573" s="282" t="s">
        <v>106</v>
      </c>
      <c r="AV573" s="16" t="s">
        <v>181</v>
      </c>
      <c r="AW573" s="16" t="s">
        <v>33</v>
      </c>
      <c r="AX573" s="16" t="s">
        <v>72</v>
      </c>
      <c r="AY573" s="282" t="s">
        <v>163</v>
      </c>
    </row>
    <row r="574" s="13" customFormat="1">
      <c r="A574" s="13"/>
      <c r="B574" s="233"/>
      <c r="C574" s="234"/>
      <c r="D574" s="235" t="s">
        <v>173</v>
      </c>
      <c r="E574" s="236" t="s">
        <v>19</v>
      </c>
      <c r="F574" s="237" t="s">
        <v>1723</v>
      </c>
      <c r="G574" s="234"/>
      <c r="H574" s="238">
        <v>233.29499999999999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173</v>
      </c>
      <c r="AU574" s="244" t="s">
        <v>106</v>
      </c>
      <c r="AV574" s="13" t="s">
        <v>106</v>
      </c>
      <c r="AW574" s="13" t="s">
        <v>33</v>
      </c>
      <c r="AX574" s="13" t="s">
        <v>72</v>
      </c>
      <c r="AY574" s="244" t="s">
        <v>163</v>
      </c>
    </row>
    <row r="575" s="16" customFormat="1">
      <c r="A575" s="16"/>
      <c r="B575" s="272"/>
      <c r="C575" s="273"/>
      <c r="D575" s="235" t="s">
        <v>173</v>
      </c>
      <c r="E575" s="274" t="s">
        <v>19</v>
      </c>
      <c r="F575" s="275" t="s">
        <v>1074</v>
      </c>
      <c r="G575" s="273"/>
      <c r="H575" s="276">
        <v>233.29499999999999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2" t="s">
        <v>173</v>
      </c>
      <c r="AU575" s="282" t="s">
        <v>106</v>
      </c>
      <c r="AV575" s="16" t="s">
        <v>181</v>
      </c>
      <c r="AW575" s="16" t="s">
        <v>33</v>
      </c>
      <c r="AX575" s="16" t="s">
        <v>72</v>
      </c>
      <c r="AY575" s="282" t="s">
        <v>163</v>
      </c>
    </row>
    <row r="576" s="13" customFormat="1">
      <c r="A576" s="13"/>
      <c r="B576" s="233"/>
      <c r="C576" s="234"/>
      <c r="D576" s="235" t="s">
        <v>173</v>
      </c>
      <c r="E576" s="236" t="s">
        <v>19</v>
      </c>
      <c r="F576" s="237" t="s">
        <v>1724</v>
      </c>
      <c r="G576" s="234"/>
      <c r="H576" s="238">
        <v>250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173</v>
      </c>
      <c r="AU576" s="244" t="s">
        <v>106</v>
      </c>
      <c r="AV576" s="13" t="s">
        <v>106</v>
      </c>
      <c r="AW576" s="13" t="s">
        <v>33</v>
      </c>
      <c r="AX576" s="13" t="s">
        <v>72</v>
      </c>
      <c r="AY576" s="244" t="s">
        <v>163</v>
      </c>
    </row>
    <row r="577" s="16" customFormat="1">
      <c r="A577" s="16"/>
      <c r="B577" s="272"/>
      <c r="C577" s="273"/>
      <c r="D577" s="235" t="s">
        <v>173</v>
      </c>
      <c r="E577" s="274" t="s">
        <v>19</v>
      </c>
      <c r="F577" s="275" t="s">
        <v>1074</v>
      </c>
      <c r="G577" s="273"/>
      <c r="H577" s="276">
        <v>250</v>
      </c>
      <c r="I577" s="277"/>
      <c r="J577" s="273"/>
      <c r="K577" s="273"/>
      <c r="L577" s="278"/>
      <c r="M577" s="279"/>
      <c r="N577" s="280"/>
      <c r="O577" s="280"/>
      <c r="P577" s="280"/>
      <c r="Q577" s="280"/>
      <c r="R577" s="280"/>
      <c r="S577" s="280"/>
      <c r="T577" s="281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82" t="s">
        <v>173</v>
      </c>
      <c r="AU577" s="282" t="s">
        <v>106</v>
      </c>
      <c r="AV577" s="16" t="s">
        <v>181</v>
      </c>
      <c r="AW577" s="16" t="s">
        <v>33</v>
      </c>
      <c r="AX577" s="16" t="s">
        <v>72</v>
      </c>
      <c r="AY577" s="282" t="s">
        <v>163</v>
      </c>
    </row>
    <row r="578" s="14" customFormat="1">
      <c r="A578" s="14"/>
      <c r="B578" s="245"/>
      <c r="C578" s="246"/>
      <c r="D578" s="235" t="s">
        <v>173</v>
      </c>
      <c r="E578" s="247" t="s">
        <v>19</v>
      </c>
      <c r="F578" s="248" t="s">
        <v>175</v>
      </c>
      <c r="G578" s="246"/>
      <c r="H578" s="249">
        <v>1061.335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173</v>
      </c>
      <c r="AU578" s="255" t="s">
        <v>106</v>
      </c>
      <c r="AV578" s="14" t="s">
        <v>171</v>
      </c>
      <c r="AW578" s="14" t="s">
        <v>33</v>
      </c>
      <c r="AX578" s="14" t="s">
        <v>80</v>
      </c>
      <c r="AY578" s="255" t="s">
        <v>163</v>
      </c>
    </row>
    <row r="579" s="2" customFormat="1" ht="16.5" customHeight="1">
      <c r="A579" s="40"/>
      <c r="B579" s="41"/>
      <c r="C579" s="283" t="s">
        <v>845</v>
      </c>
      <c r="D579" s="283" t="s">
        <v>1127</v>
      </c>
      <c r="E579" s="284" t="s">
        <v>1725</v>
      </c>
      <c r="F579" s="285" t="s">
        <v>1726</v>
      </c>
      <c r="G579" s="286" t="s">
        <v>279</v>
      </c>
      <c r="H579" s="287">
        <v>1167.4690000000001</v>
      </c>
      <c r="I579" s="288"/>
      <c r="J579" s="289">
        <f>ROUND(I579*H579,2)</f>
        <v>0</v>
      </c>
      <c r="K579" s="285" t="s">
        <v>170</v>
      </c>
      <c r="L579" s="290"/>
      <c r="M579" s="291" t="s">
        <v>19</v>
      </c>
      <c r="N579" s="292" t="s">
        <v>44</v>
      </c>
      <c r="O579" s="86"/>
      <c r="P579" s="229">
        <f>O579*H579</f>
        <v>0</v>
      </c>
      <c r="Q579" s="229">
        <v>3.0000000000000001E-05</v>
      </c>
      <c r="R579" s="229">
        <f>Q579*H579</f>
        <v>0.035024070000000004</v>
      </c>
      <c r="S579" s="229">
        <v>0</v>
      </c>
      <c r="T579" s="23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1" t="s">
        <v>206</v>
      </c>
      <c r="AT579" s="231" t="s">
        <v>1127</v>
      </c>
      <c r="AU579" s="231" t="s">
        <v>106</v>
      </c>
      <c r="AY579" s="19" t="s">
        <v>163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9" t="s">
        <v>106</v>
      </c>
      <c r="BK579" s="232">
        <f>ROUND(I579*H579,2)</f>
        <v>0</v>
      </c>
      <c r="BL579" s="19" t="s">
        <v>171</v>
      </c>
      <c r="BM579" s="231" t="s">
        <v>1727</v>
      </c>
    </row>
    <row r="580" s="13" customFormat="1">
      <c r="A580" s="13"/>
      <c r="B580" s="233"/>
      <c r="C580" s="234"/>
      <c r="D580" s="235" t="s">
        <v>173</v>
      </c>
      <c r="E580" s="234"/>
      <c r="F580" s="237" t="s">
        <v>1728</v>
      </c>
      <c r="G580" s="234"/>
      <c r="H580" s="238">
        <v>1167.4690000000001</v>
      </c>
      <c r="I580" s="239"/>
      <c r="J580" s="234"/>
      <c r="K580" s="234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173</v>
      </c>
      <c r="AU580" s="244" t="s">
        <v>106</v>
      </c>
      <c r="AV580" s="13" t="s">
        <v>106</v>
      </c>
      <c r="AW580" s="13" t="s">
        <v>4</v>
      </c>
      <c r="AX580" s="13" t="s">
        <v>80</v>
      </c>
      <c r="AY580" s="244" t="s">
        <v>163</v>
      </c>
    </row>
    <row r="581" s="2" customFormat="1" ht="44.25" customHeight="1">
      <c r="A581" s="40"/>
      <c r="B581" s="41"/>
      <c r="C581" s="220" t="s">
        <v>849</v>
      </c>
      <c r="D581" s="220" t="s">
        <v>166</v>
      </c>
      <c r="E581" s="221" t="s">
        <v>1729</v>
      </c>
      <c r="F581" s="222" t="s">
        <v>1730</v>
      </c>
      <c r="G581" s="223" t="s">
        <v>279</v>
      </c>
      <c r="H581" s="224">
        <v>811.33500000000004</v>
      </c>
      <c r="I581" s="225"/>
      <c r="J581" s="226">
        <f>ROUND(I581*H581,2)</f>
        <v>0</v>
      </c>
      <c r="K581" s="222" t="s">
        <v>170</v>
      </c>
      <c r="L581" s="46"/>
      <c r="M581" s="227" t="s">
        <v>19</v>
      </c>
      <c r="N581" s="228" t="s">
        <v>44</v>
      </c>
      <c r="O581" s="86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31" t="s">
        <v>171</v>
      </c>
      <c r="AT581" s="231" t="s">
        <v>166</v>
      </c>
      <c r="AU581" s="231" t="s">
        <v>106</v>
      </c>
      <c r="AY581" s="19" t="s">
        <v>163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9" t="s">
        <v>106</v>
      </c>
      <c r="BK581" s="232">
        <f>ROUND(I581*H581,2)</f>
        <v>0</v>
      </c>
      <c r="BL581" s="19" t="s">
        <v>171</v>
      </c>
      <c r="BM581" s="231" t="s">
        <v>1731</v>
      </c>
    </row>
    <row r="582" s="13" customFormat="1">
      <c r="A582" s="13"/>
      <c r="B582" s="233"/>
      <c r="C582" s="234"/>
      <c r="D582" s="235" t="s">
        <v>173</v>
      </c>
      <c r="E582" s="236" t="s">
        <v>19</v>
      </c>
      <c r="F582" s="237" t="s">
        <v>1720</v>
      </c>
      <c r="G582" s="234"/>
      <c r="H582" s="238">
        <v>100.01000000000001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173</v>
      </c>
      <c r="AU582" s="244" t="s">
        <v>106</v>
      </c>
      <c r="AV582" s="13" t="s">
        <v>106</v>
      </c>
      <c r="AW582" s="13" t="s">
        <v>33</v>
      </c>
      <c r="AX582" s="13" t="s">
        <v>72</v>
      </c>
      <c r="AY582" s="244" t="s">
        <v>163</v>
      </c>
    </row>
    <row r="583" s="16" customFormat="1">
      <c r="A583" s="16"/>
      <c r="B583" s="272"/>
      <c r="C583" s="273"/>
      <c r="D583" s="235" t="s">
        <v>173</v>
      </c>
      <c r="E583" s="274" t="s">
        <v>19</v>
      </c>
      <c r="F583" s="275" t="s">
        <v>1074</v>
      </c>
      <c r="G583" s="273"/>
      <c r="H583" s="276">
        <v>100.01000000000001</v>
      </c>
      <c r="I583" s="277"/>
      <c r="J583" s="273"/>
      <c r="K583" s="273"/>
      <c r="L583" s="278"/>
      <c r="M583" s="279"/>
      <c r="N583" s="280"/>
      <c r="O583" s="280"/>
      <c r="P583" s="280"/>
      <c r="Q583" s="280"/>
      <c r="R583" s="280"/>
      <c r="S583" s="280"/>
      <c r="T583" s="281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2" t="s">
        <v>173</v>
      </c>
      <c r="AU583" s="282" t="s">
        <v>106</v>
      </c>
      <c r="AV583" s="16" t="s">
        <v>181</v>
      </c>
      <c r="AW583" s="16" t="s">
        <v>33</v>
      </c>
      <c r="AX583" s="16" t="s">
        <v>72</v>
      </c>
      <c r="AY583" s="282" t="s">
        <v>163</v>
      </c>
    </row>
    <row r="584" s="13" customFormat="1">
      <c r="A584" s="13"/>
      <c r="B584" s="233"/>
      <c r="C584" s="234"/>
      <c r="D584" s="235" t="s">
        <v>173</v>
      </c>
      <c r="E584" s="236" t="s">
        <v>19</v>
      </c>
      <c r="F584" s="237" t="s">
        <v>1721</v>
      </c>
      <c r="G584" s="234"/>
      <c r="H584" s="238">
        <v>234.52000000000001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173</v>
      </c>
      <c r="AU584" s="244" t="s">
        <v>106</v>
      </c>
      <c r="AV584" s="13" t="s">
        <v>106</v>
      </c>
      <c r="AW584" s="13" t="s">
        <v>33</v>
      </c>
      <c r="AX584" s="13" t="s">
        <v>72</v>
      </c>
      <c r="AY584" s="244" t="s">
        <v>163</v>
      </c>
    </row>
    <row r="585" s="16" customFormat="1">
      <c r="A585" s="16"/>
      <c r="B585" s="272"/>
      <c r="C585" s="273"/>
      <c r="D585" s="235" t="s">
        <v>173</v>
      </c>
      <c r="E585" s="274" t="s">
        <v>19</v>
      </c>
      <c r="F585" s="275" t="s">
        <v>1074</v>
      </c>
      <c r="G585" s="273"/>
      <c r="H585" s="276">
        <v>234.52000000000001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2" t="s">
        <v>173</v>
      </c>
      <c r="AU585" s="282" t="s">
        <v>106</v>
      </c>
      <c r="AV585" s="16" t="s">
        <v>181</v>
      </c>
      <c r="AW585" s="16" t="s">
        <v>33</v>
      </c>
      <c r="AX585" s="16" t="s">
        <v>72</v>
      </c>
      <c r="AY585" s="282" t="s">
        <v>163</v>
      </c>
    </row>
    <row r="586" s="13" customFormat="1">
      <c r="A586" s="13"/>
      <c r="B586" s="233"/>
      <c r="C586" s="234"/>
      <c r="D586" s="235" t="s">
        <v>173</v>
      </c>
      <c r="E586" s="236" t="s">
        <v>19</v>
      </c>
      <c r="F586" s="237" t="s">
        <v>1722</v>
      </c>
      <c r="G586" s="234"/>
      <c r="H586" s="238">
        <v>243.50999999999999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173</v>
      </c>
      <c r="AU586" s="244" t="s">
        <v>106</v>
      </c>
      <c r="AV586" s="13" t="s">
        <v>106</v>
      </c>
      <c r="AW586" s="13" t="s">
        <v>33</v>
      </c>
      <c r="AX586" s="13" t="s">
        <v>72</v>
      </c>
      <c r="AY586" s="244" t="s">
        <v>163</v>
      </c>
    </row>
    <row r="587" s="16" customFormat="1">
      <c r="A587" s="16"/>
      <c r="B587" s="272"/>
      <c r="C587" s="273"/>
      <c r="D587" s="235" t="s">
        <v>173</v>
      </c>
      <c r="E587" s="274" t="s">
        <v>19</v>
      </c>
      <c r="F587" s="275" t="s">
        <v>1074</v>
      </c>
      <c r="G587" s="273"/>
      <c r="H587" s="276">
        <v>243.50999999999999</v>
      </c>
      <c r="I587" s="277"/>
      <c r="J587" s="273"/>
      <c r="K587" s="273"/>
      <c r="L587" s="278"/>
      <c r="M587" s="279"/>
      <c r="N587" s="280"/>
      <c r="O587" s="280"/>
      <c r="P587" s="280"/>
      <c r="Q587" s="280"/>
      <c r="R587" s="280"/>
      <c r="S587" s="280"/>
      <c r="T587" s="281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2" t="s">
        <v>173</v>
      </c>
      <c r="AU587" s="282" t="s">
        <v>106</v>
      </c>
      <c r="AV587" s="16" t="s">
        <v>181</v>
      </c>
      <c r="AW587" s="16" t="s">
        <v>33</v>
      </c>
      <c r="AX587" s="16" t="s">
        <v>72</v>
      </c>
      <c r="AY587" s="282" t="s">
        <v>163</v>
      </c>
    </row>
    <row r="588" s="13" customFormat="1">
      <c r="A588" s="13"/>
      <c r="B588" s="233"/>
      <c r="C588" s="234"/>
      <c r="D588" s="235" t="s">
        <v>173</v>
      </c>
      <c r="E588" s="236" t="s">
        <v>19</v>
      </c>
      <c r="F588" s="237" t="s">
        <v>1723</v>
      </c>
      <c r="G588" s="234"/>
      <c r="H588" s="238">
        <v>233.29499999999999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173</v>
      </c>
      <c r="AU588" s="244" t="s">
        <v>106</v>
      </c>
      <c r="AV588" s="13" t="s">
        <v>106</v>
      </c>
      <c r="AW588" s="13" t="s">
        <v>33</v>
      </c>
      <c r="AX588" s="13" t="s">
        <v>72</v>
      </c>
      <c r="AY588" s="244" t="s">
        <v>163</v>
      </c>
    </row>
    <row r="589" s="16" customFormat="1">
      <c r="A589" s="16"/>
      <c r="B589" s="272"/>
      <c r="C589" s="273"/>
      <c r="D589" s="235" t="s">
        <v>173</v>
      </c>
      <c r="E589" s="274" t="s">
        <v>19</v>
      </c>
      <c r="F589" s="275" t="s">
        <v>1074</v>
      </c>
      <c r="G589" s="273"/>
      <c r="H589" s="276">
        <v>233.29499999999999</v>
      </c>
      <c r="I589" s="277"/>
      <c r="J589" s="273"/>
      <c r="K589" s="273"/>
      <c r="L589" s="278"/>
      <c r="M589" s="279"/>
      <c r="N589" s="280"/>
      <c r="O589" s="280"/>
      <c r="P589" s="280"/>
      <c r="Q589" s="280"/>
      <c r="R589" s="280"/>
      <c r="S589" s="280"/>
      <c r="T589" s="281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82" t="s">
        <v>173</v>
      </c>
      <c r="AU589" s="282" t="s">
        <v>106</v>
      </c>
      <c r="AV589" s="16" t="s">
        <v>181</v>
      </c>
      <c r="AW589" s="16" t="s">
        <v>33</v>
      </c>
      <c r="AX589" s="16" t="s">
        <v>72</v>
      </c>
      <c r="AY589" s="282" t="s">
        <v>163</v>
      </c>
    </row>
    <row r="590" s="14" customFormat="1">
      <c r="A590" s="14"/>
      <c r="B590" s="245"/>
      <c r="C590" s="246"/>
      <c r="D590" s="235" t="s">
        <v>173</v>
      </c>
      <c r="E590" s="247" t="s">
        <v>19</v>
      </c>
      <c r="F590" s="248" t="s">
        <v>175</v>
      </c>
      <c r="G590" s="246"/>
      <c r="H590" s="249">
        <v>811.33500000000004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173</v>
      </c>
      <c r="AU590" s="255" t="s">
        <v>106</v>
      </c>
      <c r="AV590" s="14" t="s">
        <v>171</v>
      </c>
      <c r="AW590" s="14" t="s">
        <v>33</v>
      </c>
      <c r="AX590" s="14" t="s">
        <v>80</v>
      </c>
      <c r="AY590" s="255" t="s">
        <v>163</v>
      </c>
    </row>
    <row r="591" s="2" customFormat="1" ht="21.75" customHeight="1">
      <c r="A591" s="40"/>
      <c r="B591" s="41"/>
      <c r="C591" s="283" t="s">
        <v>855</v>
      </c>
      <c r="D591" s="283" t="s">
        <v>1127</v>
      </c>
      <c r="E591" s="284" t="s">
        <v>1732</v>
      </c>
      <c r="F591" s="285" t="s">
        <v>1733</v>
      </c>
      <c r="G591" s="286" t="s">
        <v>279</v>
      </c>
      <c r="H591" s="287">
        <v>851.90200000000004</v>
      </c>
      <c r="I591" s="288"/>
      <c r="J591" s="289">
        <f>ROUND(I591*H591,2)</f>
        <v>0</v>
      </c>
      <c r="K591" s="285" t="s">
        <v>170</v>
      </c>
      <c r="L591" s="290"/>
      <c r="M591" s="291" t="s">
        <v>19</v>
      </c>
      <c r="N591" s="292" t="s">
        <v>44</v>
      </c>
      <c r="O591" s="86"/>
      <c r="P591" s="229">
        <f>O591*H591</f>
        <v>0</v>
      </c>
      <c r="Q591" s="229">
        <v>4.0000000000000003E-05</v>
      </c>
      <c r="R591" s="229">
        <f>Q591*H591</f>
        <v>0.034076080000000002</v>
      </c>
      <c r="S591" s="229">
        <v>0</v>
      </c>
      <c r="T591" s="23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1" t="s">
        <v>206</v>
      </c>
      <c r="AT591" s="231" t="s">
        <v>1127</v>
      </c>
      <c r="AU591" s="231" t="s">
        <v>106</v>
      </c>
      <c r="AY591" s="19" t="s">
        <v>163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9" t="s">
        <v>106</v>
      </c>
      <c r="BK591" s="232">
        <f>ROUND(I591*H591,2)</f>
        <v>0</v>
      </c>
      <c r="BL591" s="19" t="s">
        <v>171</v>
      </c>
      <c r="BM591" s="231" t="s">
        <v>1734</v>
      </c>
    </row>
    <row r="592" s="13" customFormat="1">
      <c r="A592" s="13"/>
      <c r="B592" s="233"/>
      <c r="C592" s="234"/>
      <c r="D592" s="235" t="s">
        <v>173</v>
      </c>
      <c r="E592" s="234"/>
      <c r="F592" s="237" t="s">
        <v>1735</v>
      </c>
      <c r="G592" s="234"/>
      <c r="H592" s="238">
        <v>851.90200000000004</v>
      </c>
      <c r="I592" s="239"/>
      <c r="J592" s="234"/>
      <c r="K592" s="234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173</v>
      </c>
      <c r="AU592" s="244" t="s">
        <v>106</v>
      </c>
      <c r="AV592" s="13" t="s">
        <v>106</v>
      </c>
      <c r="AW592" s="13" t="s">
        <v>4</v>
      </c>
      <c r="AX592" s="13" t="s">
        <v>80</v>
      </c>
      <c r="AY592" s="244" t="s">
        <v>163</v>
      </c>
    </row>
    <row r="593" s="2" customFormat="1" ht="33" customHeight="1">
      <c r="A593" s="40"/>
      <c r="B593" s="41"/>
      <c r="C593" s="220" t="s">
        <v>861</v>
      </c>
      <c r="D593" s="220" t="s">
        <v>166</v>
      </c>
      <c r="E593" s="221" t="s">
        <v>1736</v>
      </c>
      <c r="F593" s="222" t="s">
        <v>1737</v>
      </c>
      <c r="G593" s="223" t="s">
        <v>169</v>
      </c>
      <c r="H593" s="224">
        <v>2638.5</v>
      </c>
      <c r="I593" s="225"/>
      <c r="J593" s="226">
        <f>ROUND(I593*H593,2)</f>
        <v>0</v>
      </c>
      <c r="K593" s="222" t="s">
        <v>19</v>
      </c>
      <c r="L593" s="46"/>
      <c r="M593" s="227" t="s">
        <v>19</v>
      </c>
      <c r="N593" s="228" t="s">
        <v>44</v>
      </c>
      <c r="O593" s="86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1" t="s">
        <v>171</v>
      </c>
      <c r="AT593" s="231" t="s">
        <v>166</v>
      </c>
      <c r="AU593" s="231" t="s">
        <v>106</v>
      </c>
      <c r="AY593" s="19" t="s">
        <v>163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9" t="s">
        <v>106</v>
      </c>
      <c r="BK593" s="232">
        <f>ROUND(I593*H593,2)</f>
        <v>0</v>
      </c>
      <c r="BL593" s="19" t="s">
        <v>171</v>
      </c>
      <c r="BM593" s="231" t="s">
        <v>1738</v>
      </c>
    </row>
    <row r="594" s="15" customFormat="1">
      <c r="A594" s="15"/>
      <c r="B594" s="256"/>
      <c r="C594" s="257"/>
      <c r="D594" s="235" t="s">
        <v>173</v>
      </c>
      <c r="E594" s="258" t="s">
        <v>19</v>
      </c>
      <c r="F594" s="259" t="s">
        <v>1739</v>
      </c>
      <c r="G594" s="257"/>
      <c r="H594" s="258" t="s">
        <v>19</v>
      </c>
      <c r="I594" s="260"/>
      <c r="J594" s="257"/>
      <c r="K594" s="257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173</v>
      </c>
      <c r="AU594" s="265" t="s">
        <v>106</v>
      </c>
      <c r="AV594" s="15" t="s">
        <v>80</v>
      </c>
      <c r="AW594" s="15" t="s">
        <v>33</v>
      </c>
      <c r="AX594" s="15" t="s">
        <v>72</v>
      </c>
      <c r="AY594" s="265" t="s">
        <v>163</v>
      </c>
    </row>
    <row r="595" s="13" customFormat="1">
      <c r="A595" s="13"/>
      <c r="B595" s="233"/>
      <c r="C595" s="234"/>
      <c r="D595" s="235" t="s">
        <v>173</v>
      </c>
      <c r="E595" s="236" t="s">
        <v>19</v>
      </c>
      <c r="F595" s="237" t="s">
        <v>1740</v>
      </c>
      <c r="G595" s="234"/>
      <c r="H595" s="238">
        <v>2638.5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173</v>
      </c>
      <c r="AU595" s="244" t="s">
        <v>106</v>
      </c>
      <c r="AV595" s="13" t="s">
        <v>106</v>
      </c>
      <c r="AW595" s="13" t="s">
        <v>33</v>
      </c>
      <c r="AX595" s="13" t="s">
        <v>72</v>
      </c>
      <c r="AY595" s="244" t="s">
        <v>163</v>
      </c>
    </row>
    <row r="596" s="14" customFormat="1">
      <c r="A596" s="14"/>
      <c r="B596" s="245"/>
      <c r="C596" s="246"/>
      <c r="D596" s="235" t="s">
        <v>173</v>
      </c>
      <c r="E596" s="247" t="s">
        <v>19</v>
      </c>
      <c r="F596" s="248" t="s">
        <v>175</v>
      </c>
      <c r="G596" s="246"/>
      <c r="H596" s="249">
        <v>2638.5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173</v>
      </c>
      <c r="AU596" s="255" t="s">
        <v>106</v>
      </c>
      <c r="AV596" s="14" t="s">
        <v>171</v>
      </c>
      <c r="AW596" s="14" t="s">
        <v>33</v>
      </c>
      <c r="AX596" s="14" t="s">
        <v>80</v>
      </c>
      <c r="AY596" s="255" t="s">
        <v>163</v>
      </c>
    </row>
    <row r="597" s="2" customFormat="1" ht="21.75" customHeight="1">
      <c r="A597" s="40"/>
      <c r="B597" s="41"/>
      <c r="C597" s="220" t="s">
        <v>865</v>
      </c>
      <c r="D597" s="220" t="s">
        <v>166</v>
      </c>
      <c r="E597" s="221" t="s">
        <v>1741</v>
      </c>
      <c r="F597" s="222" t="s">
        <v>1742</v>
      </c>
      <c r="G597" s="223" t="s">
        <v>279</v>
      </c>
      <c r="H597" s="224">
        <v>2001.1400000000001</v>
      </c>
      <c r="I597" s="225"/>
      <c r="J597" s="226">
        <f>ROUND(I597*H597,2)</f>
        <v>0</v>
      </c>
      <c r="K597" s="222" t="s">
        <v>170</v>
      </c>
      <c r="L597" s="46"/>
      <c r="M597" s="227" t="s">
        <v>19</v>
      </c>
      <c r="N597" s="228" t="s">
        <v>44</v>
      </c>
      <c r="O597" s="86"/>
      <c r="P597" s="229">
        <f>O597*H597</f>
        <v>0</v>
      </c>
      <c r="Q597" s="229">
        <v>0.00025000000000000001</v>
      </c>
      <c r="R597" s="229">
        <f>Q597*H597</f>
        <v>0.50028500000000009</v>
      </c>
      <c r="S597" s="229">
        <v>0</v>
      </c>
      <c r="T597" s="23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1" t="s">
        <v>171</v>
      </c>
      <c r="AT597" s="231" t="s">
        <v>166</v>
      </c>
      <c r="AU597" s="231" t="s">
        <v>106</v>
      </c>
      <c r="AY597" s="19" t="s">
        <v>163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9" t="s">
        <v>106</v>
      </c>
      <c r="BK597" s="232">
        <f>ROUND(I597*H597,2)</f>
        <v>0</v>
      </c>
      <c r="BL597" s="19" t="s">
        <v>171</v>
      </c>
      <c r="BM597" s="231" t="s">
        <v>1743</v>
      </c>
    </row>
    <row r="598" s="13" customFormat="1">
      <c r="A598" s="13"/>
      <c r="B598" s="233"/>
      <c r="C598" s="234"/>
      <c r="D598" s="235" t="s">
        <v>173</v>
      </c>
      <c r="E598" s="236" t="s">
        <v>19</v>
      </c>
      <c r="F598" s="237" t="s">
        <v>1744</v>
      </c>
      <c r="G598" s="234"/>
      <c r="H598" s="238">
        <v>127.92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173</v>
      </c>
      <c r="AU598" s="244" t="s">
        <v>106</v>
      </c>
      <c r="AV598" s="13" t="s">
        <v>106</v>
      </c>
      <c r="AW598" s="13" t="s">
        <v>33</v>
      </c>
      <c r="AX598" s="13" t="s">
        <v>72</v>
      </c>
      <c r="AY598" s="244" t="s">
        <v>163</v>
      </c>
    </row>
    <row r="599" s="16" customFormat="1">
      <c r="A599" s="16"/>
      <c r="B599" s="272"/>
      <c r="C599" s="273"/>
      <c r="D599" s="235" t="s">
        <v>173</v>
      </c>
      <c r="E599" s="274" t="s">
        <v>19</v>
      </c>
      <c r="F599" s="275" t="s">
        <v>1074</v>
      </c>
      <c r="G599" s="273"/>
      <c r="H599" s="276">
        <v>127.92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82" t="s">
        <v>173</v>
      </c>
      <c r="AU599" s="282" t="s">
        <v>106</v>
      </c>
      <c r="AV599" s="16" t="s">
        <v>181</v>
      </c>
      <c r="AW599" s="16" t="s">
        <v>33</v>
      </c>
      <c r="AX599" s="16" t="s">
        <v>72</v>
      </c>
      <c r="AY599" s="282" t="s">
        <v>163</v>
      </c>
    </row>
    <row r="600" s="13" customFormat="1">
      <c r="A600" s="13"/>
      <c r="B600" s="233"/>
      <c r="C600" s="234"/>
      <c r="D600" s="235" t="s">
        <v>173</v>
      </c>
      <c r="E600" s="236" t="s">
        <v>19</v>
      </c>
      <c r="F600" s="237" t="s">
        <v>1745</v>
      </c>
      <c r="G600" s="234"/>
      <c r="H600" s="238">
        <v>284.19999999999999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173</v>
      </c>
      <c r="AU600" s="244" t="s">
        <v>106</v>
      </c>
      <c r="AV600" s="13" t="s">
        <v>106</v>
      </c>
      <c r="AW600" s="13" t="s">
        <v>33</v>
      </c>
      <c r="AX600" s="13" t="s">
        <v>72</v>
      </c>
      <c r="AY600" s="244" t="s">
        <v>163</v>
      </c>
    </row>
    <row r="601" s="16" customFormat="1">
      <c r="A601" s="16"/>
      <c r="B601" s="272"/>
      <c r="C601" s="273"/>
      <c r="D601" s="235" t="s">
        <v>173</v>
      </c>
      <c r="E601" s="274" t="s">
        <v>19</v>
      </c>
      <c r="F601" s="275" t="s">
        <v>1074</v>
      </c>
      <c r="G601" s="273"/>
      <c r="H601" s="276">
        <v>284.19999999999999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2" t="s">
        <v>173</v>
      </c>
      <c r="AU601" s="282" t="s">
        <v>106</v>
      </c>
      <c r="AV601" s="16" t="s">
        <v>181</v>
      </c>
      <c r="AW601" s="16" t="s">
        <v>33</v>
      </c>
      <c r="AX601" s="16" t="s">
        <v>72</v>
      </c>
      <c r="AY601" s="282" t="s">
        <v>163</v>
      </c>
    </row>
    <row r="602" s="13" customFormat="1">
      <c r="A602" s="13"/>
      <c r="B602" s="233"/>
      <c r="C602" s="234"/>
      <c r="D602" s="235" t="s">
        <v>173</v>
      </c>
      <c r="E602" s="236" t="s">
        <v>19</v>
      </c>
      <c r="F602" s="237" t="s">
        <v>1746</v>
      </c>
      <c r="G602" s="234"/>
      <c r="H602" s="238">
        <v>296.22000000000003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173</v>
      </c>
      <c r="AU602" s="244" t="s">
        <v>106</v>
      </c>
      <c r="AV602" s="13" t="s">
        <v>106</v>
      </c>
      <c r="AW602" s="13" t="s">
        <v>33</v>
      </c>
      <c r="AX602" s="13" t="s">
        <v>72</v>
      </c>
      <c r="AY602" s="244" t="s">
        <v>163</v>
      </c>
    </row>
    <row r="603" s="16" customFormat="1">
      <c r="A603" s="16"/>
      <c r="B603" s="272"/>
      <c r="C603" s="273"/>
      <c r="D603" s="235" t="s">
        <v>173</v>
      </c>
      <c r="E603" s="274" t="s">
        <v>19</v>
      </c>
      <c r="F603" s="275" t="s">
        <v>1074</v>
      </c>
      <c r="G603" s="273"/>
      <c r="H603" s="276">
        <v>296.22000000000003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82" t="s">
        <v>173</v>
      </c>
      <c r="AU603" s="282" t="s">
        <v>106</v>
      </c>
      <c r="AV603" s="16" t="s">
        <v>181</v>
      </c>
      <c r="AW603" s="16" t="s">
        <v>33</v>
      </c>
      <c r="AX603" s="16" t="s">
        <v>72</v>
      </c>
      <c r="AY603" s="282" t="s">
        <v>163</v>
      </c>
    </row>
    <row r="604" s="13" customFormat="1">
      <c r="A604" s="13"/>
      <c r="B604" s="233"/>
      <c r="C604" s="234"/>
      <c r="D604" s="235" t="s">
        <v>173</v>
      </c>
      <c r="E604" s="236" t="s">
        <v>19</v>
      </c>
      <c r="F604" s="237" t="s">
        <v>1747</v>
      </c>
      <c r="G604" s="234"/>
      <c r="H604" s="238">
        <v>292.23000000000002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173</v>
      </c>
      <c r="AU604" s="244" t="s">
        <v>106</v>
      </c>
      <c r="AV604" s="13" t="s">
        <v>106</v>
      </c>
      <c r="AW604" s="13" t="s">
        <v>33</v>
      </c>
      <c r="AX604" s="13" t="s">
        <v>72</v>
      </c>
      <c r="AY604" s="244" t="s">
        <v>163</v>
      </c>
    </row>
    <row r="605" s="16" customFormat="1">
      <c r="A605" s="16"/>
      <c r="B605" s="272"/>
      <c r="C605" s="273"/>
      <c r="D605" s="235" t="s">
        <v>173</v>
      </c>
      <c r="E605" s="274" t="s">
        <v>19</v>
      </c>
      <c r="F605" s="275" t="s">
        <v>1074</v>
      </c>
      <c r="G605" s="273"/>
      <c r="H605" s="276">
        <v>292.23000000000002</v>
      </c>
      <c r="I605" s="277"/>
      <c r="J605" s="273"/>
      <c r="K605" s="273"/>
      <c r="L605" s="278"/>
      <c r="M605" s="279"/>
      <c r="N605" s="280"/>
      <c r="O605" s="280"/>
      <c r="P605" s="280"/>
      <c r="Q605" s="280"/>
      <c r="R605" s="280"/>
      <c r="S605" s="280"/>
      <c r="T605" s="281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82" t="s">
        <v>173</v>
      </c>
      <c r="AU605" s="282" t="s">
        <v>106</v>
      </c>
      <c r="AV605" s="16" t="s">
        <v>181</v>
      </c>
      <c r="AW605" s="16" t="s">
        <v>33</v>
      </c>
      <c r="AX605" s="16" t="s">
        <v>72</v>
      </c>
      <c r="AY605" s="282" t="s">
        <v>163</v>
      </c>
    </row>
    <row r="606" s="14" customFormat="1">
      <c r="A606" s="14"/>
      <c r="B606" s="245"/>
      <c r="C606" s="246"/>
      <c r="D606" s="235" t="s">
        <v>173</v>
      </c>
      <c r="E606" s="247" t="s">
        <v>1008</v>
      </c>
      <c r="F606" s="248" t="s">
        <v>175</v>
      </c>
      <c r="G606" s="246"/>
      <c r="H606" s="249">
        <v>1000.5700000000001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173</v>
      </c>
      <c r="AU606" s="255" t="s">
        <v>106</v>
      </c>
      <c r="AV606" s="14" t="s">
        <v>171</v>
      </c>
      <c r="AW606" s="14" t="s">
        <v>33</v>
      </c>
      <c r="AX606" s="14" t="s">
        <v>72</v>
      </c>
      <c r="AY606" s="255" t="s">
        <v>163</v>
      </c>
    </row>
    <row r="607" s="13" customFormat="1">
      <c r="A607" s="13"/>
      <c r="B607" s="233"/>
      <c r="C607" s="234"/>
      <c r="D607" s="235" t="s">
        <v>173</v>
      </c>
      <c r="E607" s="236" t="s">
        <v>19</v>
      </c>
      <c r="F607" s="237" t="s">
        <v>1748</v>
      </c>
      <c r="G607" s="234"/>
      <c r="H607" s="238">
        <v>2001.1400000000001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173</v>
      </c>
      <c r="AU607" s="244" t="s">
        <v>106</v>
      </c>
      <c r="AV607" s="13" t="s">
        <v>106</v>
      </c>
      <c r="AW607" s="13" t="s">
        <v>33</v>
      </c>
      <c r="AX607" s="13" t="s">
        <v>80</v>
      </c>
      <c r="AY607" s="244" t="s">
        <v>163</v>
      </c>
    </row>
    <row r="608" s="2" customFormat="1" ht="16.5" customHeight="1">
      <c r="A608" s="40"/>
      <c r="B608" s="41"/>
      <c r="C608" s="283" t="s">
        <v>870</v>
      </c>
      <c r="D608" s="283" t="s">
        <v>1127</v>
      </c>
      <c r="E608" s="284" t="s">
        <v>1749</v>
      </c>
      <c r="F608" s="285" t="s">
        <v>1750</v>
      </c>
      <c r="G608" s="286" t="s">
        <v>279</v>
      </c>
      <c r="H608" s="287">
        <v>1100.627</v>
      </c>
      <c r="I608" s="288"/>
      <c r="J608" s="289">
        <f>ROUND(I608*H608,2)</f>
        <v>0</v>
      </c>
      <c r="K608" s="285" t="s">
        <v>19</v>
      </c>
      <c r="L608" s="290"/>
      <c r="M608" s="291" t="s">
        <v>19</v>
      </c>
      <c r="N608" s="292" t="s">
        <v>44</v>
      </c>
      <c r="O608" s="86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1" t="s">
        <v>206</v>
      </c>
      <c r="AT608" s="231" t="s">
        <v>1127</v>
      </c>
      <c r="AU608" s="231" t="s">
        <v>106</v>
      </c>
      <c r="AY608" s="19" t="s">
        <v>163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9" t="s">
        <v>106</v>
      </c>
      <c r="BK608" s="232">
        <f>ROUND(I608*H608,2)</f>
        <v>0</v>
      </c>
      <c r="BL608" s="19" t="s">
        <v>171</v>
      </c>
      <c r="BM608" s="231" t="s">
        <v>1751</v>
      </c>
    </row>
    <row r="609" s="13" customFormat="1">
      <c r="A609" s="13"/>
      <c r="B609" s="233"/>
      <c r="C609" s="234"/>
      <c r="D609" s="235" t="s">
        <v>173</v>
      </c>
      <c r="E609" s="236" t="s">
        <v>19</v>
      </c>
      <c r="F609" s="237" t="s">
        <v>1752</v>
      </c>
      <c r="G609" s="234"/>
      <c r="H609" s="238">
        <v>1100.627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173</v>
      </c>
      <c r="AU609" s="244" t="s">
        <v>106</v>
      </c>
      <c r="AV609" s="13" t="s">
        <v>106</v>
      </c>
      <c r="AW609" s="13" t="s">
        <v>33</v>
      </c>
      <c r="AX609" s="13" t="s">
        <v>72</v>
      </c>
      <c r="AY609" s="244" t="s">
        <v>163</v>
      </c>
    </row>
    <row r="610" s="14" customFormat="1">
      <c r="A610" s="14"/>
      <c r="B610" s="245"/>
      <c r="C610" s="246"/>
      <c r="D610" s="235" t="s">
        <v>173</v>
      </c>
      <c r="E610" s="247" t="s">
        <v>19</v>
      </c>
      <c r="F610" s="248" t="s">
        <v>175</v>
      </c>
      <c r="G610" s="246"/>
      <c r="H610" s="249">
        <v>1100.627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173</v>
      </c>
      <c r="AU610" s="255" t="s">
        <v>106</v>
      </c>
      <c r="AV610" s="14" t="s">
        <v>171</v>
      </c>
      <c r="AW610" s="14" t="s">
        <v>33</v>
      </c>
      <c r="AX610" s="14" t="s">
        <v>80</v>
      </c>
      <c r="AY610" s="255" t="s">
        <v>163</v>
      </c>
    </row>
    <row r="611" s="2" customFormat="1" ht="16.5" customHeight="1">
      <c r="A611" s="40"/>
      <c r="B611" s="41"/>
      <c r="C611" s="283" t="s">
        <v>875</v>
      </c>
      <c r="D611" s="283" t="s">
        <v>1127</v>
      </c>
      <c r="E611" s="284" t="s">
        <v>1753</v>
      </c>
      <c r="F611" s="285" t="s">
        <v>1754</v>
      </c>
      <c r="G611" s="286" t="s">
        <v>279</v>
      </c>
      <c r="H611" s="287">
        <v>1100.627</v>
      </c>
      <c r="I611" s="288"/>
      <c r="J611" s="289">
        <f>ROUND(I611*H611,2)</f>
        <v>0</v>
      </c>
      <c r="K611" s="285" t="s">
        <v>19</v>
      </c>
      <c r="L611" s="290"/>
      <c r="M611" s="291" t="s">
        <v>19</v>
      </c>
      <c r="N611" s="292" t="s">
        <v>44</v>
      </c>
      <c r="O611" s="86"/>
      <c r="P611" s="229">
        <f>O611*H611</f>
        <v>0</v>
      </c>
      <c r="Q611" s="229">
        <v>0</v>
      </c>
      <c r="R611" s="229">
        <f>Q611*H611</f>
        <v>0</v>
      </c>
      <c r="S611" s="229">
        <v>0</v>
      </c>
      <c r="T611" s="23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1" t="s">
        <v>206</v>
      </c>
      <c r="AT611" s="231" t="s">
        <v>1127</v>
      </c>
      <c r="AU611" s="231" t="s">
        <v>106</v>
      </c>
      <c r="AY611" s="19" t="s">
        <v>163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9" t="s">
        <v>106</v>
      </c>
      <c r="BK611" s="232">
        <f>ROUND(I611*H611,2)</f>
        <v>0</v>
      </c>
      <c r="BL611" s="19" t="s">
        <v>171</v>
      </c>
      <c r="BM611" s="231" t="s">
        <v>1755</v>
      </c>
    </row>
    <row r="612" s="13" customFormat="1">
      <c r="A612" s="13"/>
      <c r="B612" s="233"/>
      <c r="C612" s="234"/>
      <c r="D612" s="235" t="s">
        <v>173</v>
      </c>
      <c r="E612" s="236" t="s">
        <v>19</v>
      </c>
      <c r="F612" s="237" t="s">
        <v>1752</v>
      </c>
      <c r="G612" s="234"/>
      <c r="H612" s="238">
        <v>1100.627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173</v>
      </c>
      <c r="AU612" s="244" t="s">
        <v>106</v>
      </c>
      <c r="AV612" s="13" t="s">
        <v>106</v>
      </c>
      <c r="AW612" s="13" t="s">
        <v>33</v>
      </c>
      <c r="AX612" s="13" t="s">
        <v>72</v>
      </c>
      <c r="AY612" s="244" t="s">
        <v>163</v>
      </c>
    </row>
    <row r="613" s="14" customFormat="1">
      <c r="A613" s="14"/>
      <c r="B613" s="245"/>
      <c r="C613" s="246"/>
      <c r="D613" s="235" t="s">
        <v>173</v>
      </c>
      <c r="E613" s="247" t="s">
        <v>19</v>
      </c>
      <c r="F613" s="248" t="s">
        <v>175</v>
      </c>
      <c r="G613" s="246"/>
      <c r="H613" s="249">
        <v>1100.627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173</v>
      </c>
      <c r="AU613" s="255" t="s">
        <v>106</v>
      </c>
      <c r="AV613" s="14" t="s">
        <v>171</v>
      </c>
      <c r="AW613" s="14" t="s">
        <v>33</v>
      </c>
      <c r="AX613" s="14" t="s">
        <v>80</v>
      </c>
      <c r="AY613" s="255" t="s">
        <v>163</v>
      </c>
    </row>
    <row r="614" s="2" customFormat="1" ht="33" customHeight="1">
      <c r="A614" s="40"/>
      <c r="B614" s="41"/>
      <c r="C614" s="220" t="s">
        <v>881</v>
      </c>
      <c r="D614" s="220" t="s">
        <v>166</v>
      </c>
      <c r="E614" s="221" t="s">
        <v>1756</v>
      </c>
      <c r="F614" s="222" t="s">
        <v>1757</v>
      </c>
      <c r="G614" s="223" t="s">
        <v>169</v>
      </c>
      <c r="H614" s="224">
        <v>210.5</v>
      </c>
      <c r="I614" s="225"/>
      <c r="J614" s="226">
        <f>ROUND(I614*H614,2)</f>
        <v>0</v>
      </c>
      <c r="K614" s="222" t="s">
        <v>170</v>
      </c>
      <c r="L614" s="46"/>
      <c r="M614" s="227" t="s">
        <v>19</v>
      </c>
      <c r="N614" s="228" t="s">
        <v>44</v>
      </c>
      <c r="O614" s="86"/>
      <c r="P614" s="229">
        <f>O614*H614</f>
        <v>0</v>
      </c>
      <c r="Q614" s="229">
        <v>0.0083199999999999993</v>
      </c>
      <c r="R614" s="229">
        <f>Q614*H614</f>
        <v>1.7513599999999998</v>
      </c>
      <c r="S614" s="229">
        <v>0</v>
      </c>
      <c r="T614" s="23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1" t="s">
        <v>171</v>
      </c>
      <c r="AT614" s="231" t="s">
        <v>166</v>
      </c>
      <c r="AU614" s="231" t="s">
        <v>106</v>
      </c>
      <c r="AY614" s="19" t="s">
        <v>163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9" t="s">
        <v>106</v>
      </c>
      <c r="BK614" s="232">
        <f>ROUND(I614*H614,2)</f>
        <v>0</v>
      </c>
      <c r="BL614" s="19" t="s">
        <v>171</v>
      </c>
      <c r="BM614" s="231" t="s">
        <v>1758</v>
      </c>
    </row>
    <row r="615" s="13" customFormat="1">
      <c r="A615" s="13"/>
      <c r="B615" s="233"/>
      <c r="C615" s="234"/>
      <c r="D615" s="235" t="s">
        <v>173</v>
      </c>
      <c r="E615" s="236" t="s">
        <v>19</v>
      </c>
      <c r="F615" s="237" t="s">
        <v>1759</v>
      </c>
      <c r="G615" s="234"/>
      <c r="H615" s="238">
        <v>60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173</v>
      </c>
      <c r="AU615" s="244" t="s">
        <v>106</v>
      </c>
      <c r="AV615" s="13" t="s">
        <v>106</v>
      </c>
      <c r="AW615" s="13" t="s">
        <v>33</v>
      </c>
      <c r="AX615" s="13" t="s">
        <v>72</v>
      </c>
      <c r="AY615" s="244" t="s">
        <v>163</v>
      </c>
    </row>
    <row r="616" s="16" customFormat="1">
      <c r="A616" s="16"/>
      <c r="B616" s="272"/>
      <c r="C616" s="273"/>
      <c r="D616" s="235" t="s">
        <v>173</v>
      </c>
      <c r="E616" s="274" t="s">
        <v>19</v>
      </c>
      <c r="F616" s="275" t="s">
        <v>1074</v>
      </c>
      <c r="G616" s="273"/>
      <c r="H616" s="276">
        <v>60</v>
      </c>
      <c r="I616" s="277"/>
      <c r="J616" s="273"/>
      <c r="K616" s="273"/>
      <c r="L616" s="278"/>
      <c r="M616" s="279"/>
      <c r="N616" s="280"/>
      <c r="O616" s="280"/>
      <c r="P616" s="280"/>
      <c r="Q616" s="280"/>
      <c r="R616" s="280"/>
      <c r="S616" s="280"/>
      <c r="T616" s="281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2" t="s">
        <v>173</v>
      </c>
      <c r="AU616" s="282" t="s">
        <v>106</v>
      </c>
      <c r="AV616" s="16" t="s">
        <v>181</v>
      </c>
      <c r="AW616" s="16" t="s">
        <v>33</v>
      </c>
      <c r="AX616" s="16" t="s">
        <v>72</v>
      </c>
      <c r="AY616" s="282" t="s">
        <v>163</v>
      </c>
    </row>
    <row r="617" s="13" customFormat="1">
      <c r="A617" s="13"/>
      <c r="B617" s="233"/>
      <c r="C617" s="234"/>
      <c r="D617" s="235" t="s">
        <v>173</v>
      </c>
      <c r="E617" s="236" t="s">
        <v>19</v>
      </c>
      <c r="F617" s="237" t="s">
        <v>1760</v>
      </c>
      <c r="G617" s="234"/>
      <c r="H617" s="238">
        <v>6.5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173</v>
      </c>
      <c r="AU617" s="244" t="s">
        <v>106</v>
      </c>
      <c r="AV617" s="13" t="s">
        <v>106</v>
      </c>
      <c r="AW617" s="13" t="s">
        <v>33</v>
      </c>
      <c r="AX617" s="13" t="s">
        <v>72</v>
      </c>
      <c r="AY617" s="244" t="s">
        <v>163</v>
      </c>
    </row>
    <row r="618" s="13" customFormat="1">
      <c r="A618" s="13"/>
      <c r="B618" s="233"/>
      <c r="C618" s="234"/>
      <c r="D618" s="235" t="s">
        <v>173</v>
      </c>
      <c r="E618" s="236" t="s">
        <v>19</v>
      </c>
      <c r="F618" s="237" t="s">
        <v>1761</v>
      </c>
      <c r="G618" s="234"/>
      <c r="H618" s="238">
        <v>120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173</v>
      </c>
      <c r="AU618" s="244" t="s">
        <v>106</v>
      </c>
      <c r="AV618" s="13" t="s">
        <v>106</v>
      </c>
      <c r="AW618" s="13" t="s">
        <v>33</v>
      </c>
      <c r="AX618" s="13" t="s">
        <v>72</v>
      </c>
      <c r="AY618" s="244" t="s">
        <v>163</v>
      </c>
    </row>
    <row r="619" s="13" customFormat="1">
      <c r="A619" s="13"/>
      <c r="B619" s="233"/>
      <c r="C619" s="234"/>
      <c r="D619" s="235" t="s">
        <v>173</v>
      </c>
      <c r="E619" s="236" t="s">
        <v>19</v>
      </c>
      <c r="F619" s="237" t="s">
        <v>1762</v>
      </c>
      <c r="G619" s="234"/>
      <c r="H619" s="238">
        <v>24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173</v>
      </c>
      <c r="AU619" s="244" t="s">
        <v>106</v>
      </c>
      <c r="AV619" s="13" t="s">
        <v>106</v>
      </c>
      <c r="AW619" s="13" t="s">
        <v>33</v>
      </c>
      <c r="AX619" s="13" t="s">
        <v>72</v>
      </c>
      <c r="AY619" s="244" t="s">
        <v>163</v>
      </c>
    </row>
    <row r="620" s="16" customFormat="1">
      <c r="A620" s="16"/>
      <c r="B620" s="272"/>
      <c r="C620" s="273"/>
      <c r="D620" s="235" t="s">
        <v>173</v>
      </c>
      <c r="E620" s="274" t="s">
        <v>19</v>
      </c>
      <c r="F620" s="275" t="s">
        <v>1074</v>
      </c>
      <c r="G620" s="273"/>
      <c r="H620" s="276">
        <v>150.5</v>
      </c>
      <c r="I620" s="277"/>
      <c r="J620" s="273"/>
      <c r="K620" s="273"/>
      <c r="L620" s="278"/>
      <c r="M620" s="279"/>
      <c r="N620" s="280"/>
      <c r="O620" s="280"/>
      <c r="P620" s="280"/>
      <c r="Q620" s="280"/>
      <c r="R620" s="280"/>
      <c r="S620" s="280"/>
      <c r="T620" s="281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2" t="s">
        <v>173</v>
      </c>
      <c r="AU620" s="282" t="s">
        <v>106</v>
      </c>
      <c r="AV620" s="16" t="s">
        <v>181</v>
      </c>
      <c r="AW620" s="16" t="s">
        <v>33</v>
      </c>
      <c r="AX620" s="16" t="s">
        <v>72</v>
      </c>
      <c r="AY620" s="282" t="s">
        <v>163</v>
      </c>
    </row>
    <row r="621" s="14" customFormat="1">
      <c r="A621" s="14"/>
      <c r="B621" s="245"/>
      <c r="C621" s="246"/>
      <c r="D621" s="235" t="s">
        <v>173</v>
      </c>
      <c r="E621" s="247" t="s">
        <v>1042</v>
      </c>
      <c r="F621" s="248" t="s">
        <v>175</v>
      </c>
      <c r="G621" s="246"/>
      <c r="H621" s="249">
        <v>210.5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173</v>
      </c>
      <c r="AU621" s="255" t="s">
        <v>106</v>
      </c>
      <c r="AV621" s="14" t="s">
        <v>171</v>
      </c>
      <c r="AW621" s="14" t="s">
        <v>33</v>
      </c>
      <c r="AX621" s="14" t="s">
        <v>80</v>
      </c>
      <c r="AY621" s="255" t="s">
        <v>163</v>
      </c>
    </row>
    <row r="622" s="2" customFormat="1" ht="21.75" customHeight="1">
      <c r="A622" s="40"/>
      <c r="B622" s="41"/>
      <c r="C622" s="283" t="s">
        <v>886</v>
      </c>
      <c r="D622" s="283" t="s">
        <v>1127</v>
      </c>
      <c r="E622" s="284" t="s">
        <v>1763</v>
      </c>
      <c r="F622" s="285" t="s">
        <v>1764</v>
      </c>
      <c r="G622" s="286" t="s">
        <v>169</v>
      </c>
      <c r="H622" s="287">
        <v>176.53700000000001</v>
      </c>
      <c r="I622" s="288"/>
      <c r="J622" s="289">
        <f>ROUND(I622*H622,2)</f>
        <v>0</v>
      </c>
      <c r="K622" s="285" t="s">
        <v>170</v>
      </c>
      <c r="L622" s="290"/>
      <c r="M622" s="291" t="s">
        <v>19</v>
      </c>
      <c r="N622" s="292" t="s">
        <v>44</v>
      </c>
      <c r="O622" s="86"/>
      <c r="P622" s="229">
        <f>O622*H622</f>
        <v>0</v>
      </c>
      <c r="Q622" s="229">
        <v>0.0030000000000000001</v>
      </c>
      <c r="R622" s="229">
        <f>Q622*H622</f>
        <v>0.52961100000000005</v>
      </c>
      <c r="S622" s="229">
        <v>0</v>
      </c>
      <c r="T622" s="23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1" t="s">
        <v>206</v>
      </c>
      <c r="AT622" s="231" t="s">
        <v>1127</v>
      </c>
      <c r="AU622" s="231" t="s">
        <v>106</v>
      </c>
      <c r="AY622" s="19" t="s">
        <v>163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9" t="s">
        <v>106</v>
      </c>
      <c r="BK622" s="232">
        <f>ROUND(I622*H622,2)</f>
        <v>0</v>
      </c>
      <c r="BL622" s="19" t="s">
        <v>171</v>
      </c>
      <c r="BM622" s="231" t="s">
        <v>1765</v>
      </c>
    </row>
    <row r="623" s="13" customFormat="1">
      <c r="A623" s="13"/>
      <c r="B623" s="233"/>
      <c r="C623" s="234"/>
      <c r="D623" s="235" t="s">
        <v>173</v>
      </c>
      <c r="E623" s="236" t="s">
        <v>19</v>
      </c>
      <c r="F623" s="237" t="s">
        <v>1766</v>
      </c>
      <c r="G623" s="234"/>
      <c r="H623" s="238">
        <v>173.07499999999999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173</v>
      </c>
      <c r="AU623" s="244" t="s">
        <v>106</v>
      </c>
      <c r="AV623" s="13" t="s">
        <v>106</v>
      </c>
      <c r="AW623" s="13" t="s">
        <v>33</v>
      </c>
      <c r="AX623" s="13" t="s">
        <v>72</v>
      </c>
      <c r="AY623" s="244" t="s">
        <v>163</v>
      </c>
    </row>
    <row r="624" s="14" customFormat="1">
      <c r="A624" s="14"/>
      <c r="B624" s="245"/>
      <c r="C624" s="246"/>
      <c r="D624" s="235" t="s">
        <v>173</v>
      </c>
      <c r="E624" s="247" t="s">
        <v>19</v>
      </c>
      <c r="F624" s="248" t="s">
        <v>175</v>
      </c>
      <c r="G624" s="246"/>
      <c r="H624" s="249">
        <v>173.07499999999999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173</v>
      </c>
      <c r="AU624" s="255" t="s">
        <v>106</v>
      </c>
      <c r="AV624" s="14" t="s">
        <v>171</v>
      </c>
      <c r="AW624" s="14" t="s">
        <v>33</v>
      </c>
      <c r="AX624" s="14" t="s">
        <v>80</v>
      </c>
      <c r="AY624" s="255" t="s">
        <v>163</v>
      </c>
    </row>
    <row r="625" s="13" customFormat="1">
      <c r="A625" s="13"/>
      <c r="B625" s="233"/>
      <c r="C625" s="234"/>
      <c r="D625" s="235" t="s">
        <v>173</v>
      </c>
      <c r="E625" s="234"/>
      <c r="F625" s="237" t="s">
        <v>1767</v>
      </c>
      <c r="G625" s="234"/>
      <c r="H625" s="238">
        <v>176.53700000000001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173</v>
      </c>
      <c r="AU625" s="244" t="s">
        <v>106</v>
      </c>
      <c r="AV625" s="13" t="s">
        <v>106</v>
      </c>
      <c r="AW625" s="13" t="s">
        <v>4</v>
      </c>
      <c r="AX625" s="13" t="s">
        <v>80</v>
      </c>
      <c r="AY625" s="244" t="s">
        <v>163</v>
      </c>
    </row>
    <row r="626" s="2" customFormat="1" ht="16.5" customHeight="1">
      <c r="A626" s="40"/>
      <c r="B626" s="41"/>
      <c r="C626" s="283" t="s">
        <v>893</v>
      </c>
      <c r="D626" s="283" t="s">
        <v>1127</v>
      </c>
      <c r="E626" s="284" t="s">
        <v>1768</v>
      </c>
      <c r="F626" s="285" t="s">
        <v>1769</v>
      </c>
      <c r="G626" s="286" t="s">
        <v>169</v>
      </c>
      <c r="H626" s="287">
        <v>72</v>
      </c>
      <c r="I626" s="288"/>
      <c r="J626" s="289">
        <f>ROUND(I626*H626,2)</f>
        <v>0</v>
      </c>
      <c r="K626" s="285" t="s">
        <v>170</v>
      </c>
      <c r="L626" s="290"/>
      <c r="M626" s="291" t="s">
        <v>19</v>
      </c>
      <c r="N626" s="292" t="s">
        <v>44</v>
      </c>
      <c r="O626" s="86"/>
      <c r="P626" s="229">
        <f>O626*H626</f>
        <v>0</v>
      </c>
      <c r="Q626" s="229">
        <v>0.0035000000000000001</v>
      </c>
      <c r="R626" s="229">
        <f>Q626*H626</f>
        <v>0.252</v>
      </c>
      <c r="S626" s="229">
        <v>0</v>
      </c>
      <c r="T626" s="230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31" t="s">
        <v>206</v>
      </c>
      <c r="AT626" s="231" t="s">
        <v>1127</v>
      </c>
      <c r="AU626" s="231" t="s">
        <v>106</v>
      </c>
      <c r="AY626" s="19" t="s">
        <v>163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19" t="s">
        <v>106</v>
      </c>
      <c r="BK626" s="232">
        <f>ROUND(I626*H626,2)</f>
        <v>0</v>
      </c>
      <c r="BL626" s="19" t="s">
        <v>171</v>
      </c>
      <c r="BM626" s="231" t="s">
        <v>1770</v>
      </c>
    </row>
    <row r="627" s="13" customFormat="1">
      <c r="A627" s="13"/>
      <c r="B627" s="233"/>
      <c r="C627" s="234"/>
      <c r="D627" s="235" t="s">
        <v>173</v>
      </c>
      <c r="E627" s="236" t="s">
        <v>19</v>
      </c>
      <c r="F627" s="237" t="s">
        <v>1771</v>
      </c>
      <c r="G627" s="234"/>
      <c r="H627" s="238">
        <v>72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173</v>
      </c>
      <c r="AU627" s="244" t="s">
        <v>106</v>
      </c>
      <c r="AV627" s="13" t="s">
        <v>106</v>
      </c>
      <c r="AW627" s="13" t="s">
        <v>33</v>
      </c>
      <c r="AX627" s="13" t="s">
        <v>80</v>
      </c>
      <c r="AY627" s="244" t="s">
        <v>163</v>
      </c>
    </row>
    <row r="628" s="2" customFormat="1" ht="33" customHeight="1">
      <c r="A628" s="40"/>
      <c r="B628" s="41"/>
      <c r="C628" s="220" t="s">
        <v>897</v>
      </c>
      <c r="D628" s="220" t="s">
        <v>166</v>
      </c>
      <c r="E628" s="221" t="s">
        <v>1772</v>
      </c>
      <c r="F628" s="222" t="s">
        <v>1773</v>
      </c>
      <c r="G628" s="223" t="s">
        <v>169</v>
      </c>
      <c r="H628" s="224">
        <v>70</v>
      </c>
      <c r="I628" s="225"/>
      <c r="J628" s="226">
        <f>ROUND(I628*H628,2)</f>
        <v>0</v>
      </c>
      <c r="K628" s="222" t="s">
        <v>170</v>
      </c>
      <c r="L628" s="46"/>
      <c r="M628" s="227" t="s">
        <v>19</v>
      </c>
      <c r="N628" s="228" t="s">
        <v>44</v>
      </c>
      <c r="O628" s="86"/>
      <c r="P628" s="229">
        <f>O628*H628</f>
        <v>0</v>
      </c>
      <c r="Q628" s="229">
        <v>0.0085000000000000006</v>
      </c>
      <c r="R628" s="229">
        <f>Q628*H628</f>
        <v>0.59500000000000008</v>
      </c>
      <c r="S628" s="229">
        <v>0</v>
      </c>
      <c r="T628" s="230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1" t="s">
        <v>171</v>
      </c>
      <c r="AT628" s="231" t="s">
        <v>166</v>
      </c>
      <c r="AU628" s="231" t="s">
        <v>106</v>
      </c>
      <c r="AY628" s="19" t="s">
        <v>163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9" t="s">
        <v>106</v>
      </c>
      <c r="BK628" s="232">
        <f>ROUND(I628*H628,2)</f>
        <v>0</v>
      </c>
      <c r="BL628" s="19" t="s">
        <v>171</v>
      </c>
      <c r="BM628" s="231" t="s">
        <v>1774</v>
      </c>
    </row>
    <row r="629" s="13" customFormat="1">
      <c r="A629" s="13"/>
      <c r="B629" s="233"/>
      <c r="C629" s="234"/>
      <c r="D629" s="235" t="s">
        <v>173</v>
      </c>
      <c r="E629" s="236" t="s">
        <v>19</v>
      </c>
      <c r="F629" s="237" t="s">
        <v>1775</v>
      </c>
      <c r="G629" s="234"/>
      <c r="H629" s="238">
        <v>70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173</v>
      </c>
      <c r="AU629" s="244" t="s">
        <v>106</v>
      </c>
      <c r="AV629" s="13" t="s">
        <v>106</v>
      </c>
      <c r="AW629" s="13" t="s">
        <v>33</v>
      </c>
      <c r="AX629" s="13" t="s">
        <v>72</v>
      </c>
      <c r="AY629" s="244" t="s">
        <v>163</v>
      </c>
    </row>
    <row r="630" s="14" customFormat="1">
      <c r="A630" s="14"/>
      <c r="B630" s="245"/>
      <c r="C630" s="246"/>
      <c r="D630" s="235" t="s">
        <v>173</v>
      </c>
      <c r="E630" s="247" t="s">
        <v>1045</v>
      </c>
      <c r="F630" s="248" t="s">
        <v>175</v>
      </c>
      <c r="G630" s="246"/>
      <c r="H630" s="249">
        <v>70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173</v>
      </c>
      <c r="AU630" s="255" t="s">
        <v>106</v>
      </c>
      <c r="AV630" s="14" t="s">
        <v>171</v>
      </c>
      <c r="AW630" s="14" t="s">
        <v>33</v>
      </c>
      <c r="AX630" s="14" t="s">
        <v>80</v>
      </c>
      <c r="AY630" s="255" t="s">
        <v>163</v>
      </c>
    </row>
    <row r="631" s="2" customFormat="1" ht="21.75" customHeight="1">
      <c r="A631" s="40"/>
      <c r="B631" s="41"/>
      <c r="C631" s="283" t="s">
        <v>901</v>
      </c>
      <c r="D631" s="283" t="s">
        <v>1127</v>
      </c>
      <c r="E631" s="284" t="s">
        <v>1776</v>
      </c>
      <c r="F631" s="285" t="s">
        <v>1777</v>
      </c>
      <c r="G631" s="286" t="s">
        <v>169</v>
      </c>
      <c r="H631" s="287">
        <v>85.680000000000007</v>
      </c>
      <c r="I631" s="288"/>
      <c r="J631" s="289">
        <f>ROUND(I631*H631,2)</f>
        <v>0</v>
      </c>
      <c r="K631" s="285" t="s">
        <v>170</v>
      </c>
      <c r="L631" s="290"/>
      <c r="M631" s="291" t="s">
        <v>19</v>
      </c>
      <c r="N631" s="292" t="s">
        <v>44</v>
      </c>
      <c r="O631" s="86"/>
      <c r="P631" s="229">
        <f>O631*H631</f>
        <v>0</v>
      </c>
      <c r="Q631" s="229">
        <v>0.0047999999999999996</v>
      </c>
      <c r="R631" s="229">
        <f>Q631*H631</f>
        <v>0.41126400000000002</v>
      </c>
      <c r="S631" s="229">
        <v>0</v>
      </c>
      <c r="T631" s="230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1" t="s">
        <v>206</v>
      </c>
      <c r="AT631" s="231" t="s">
        <v>1127</v>
      </c>
      <c r="AU631" s="231" t="s">
        <v>106</v>
      </c>
      <c r="AY631" s="19" t="s">
        <v>163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9" t="s">
        <v>106</v>
      </c>
      <c r="BK631" s="232">
        <f>ROUND(I631*H631,2)</f>
        <v>0</v>
      </c>
      <c r="BL631" s="19" t="s">
        <v>171</v>
      </c>
      <c r="BM631" s="231" t="s">
        <v>1778</v>
      </c>
    </row>
    <row r="632" s="13" customFormat="1">
      <c r="A632" s="13"/>
      <c r="B632" s="233"/>
      <c r="C632" s="234"/>
      <c r="D632" s="235" t="s">
        <v>173</v>
      </c>
      <c r="E632" s="236" t="s">
        <v>19</v>
      </c>
      <c r="F632" s="237" t="s">
        <v>1779</v>
      </c>
      <c r="G632" s="234"/>
      <c r="H632" s="238">
        <v>84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173</v>
      </c>
      <c r="AU632" s="244" t="s">
        <v>106</v>
      </c>
      <c r="AV632" s="13" t="s">
        <v>106</v>
      </c>
      <c r="AW632" s="13" t="s">
        <v>33</v>
      </c>
      <c r="AX632" s="13" t="s">
        <v>80</v>
      </c>
      <c r="AY632" s="244" t="s">
        <v>163</v>
      </c>
    </row>
    <row r="633" s="13" customFormat="1">
      <c r="A633" s="13"/>
      <c r="B633" s="233"/>
      <c r="C633" s="234"/>
      <c r="D633" s="235" t="s">
        <v>173</v>
      </c>
      <c r="E633" s="234"/>
      <c r="F633" s="237" t="s">
        <v>1780</v>
      </c>
      <c r="G633" s="234"/>
      <c r="H633" s="238">
        <v>85.680000000000007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173</v>
      </c>
      <c r="AU633" s="244" t="s">
        <v>106</v>
      </c>
      <c r="AV633" s="13" t="s">
        <v>106</v>
      </c>
      <c r="AW633" s="13" t="s">
        <v>4</v>
      </c>
      <c r="AX633" s="13" t="s">
        <v>80</v>
      </c>
      <c r="AY633" s="244" t="s">
        <v>163</v>
      </c>
    </row>
    <row r="634" s="2" customFormat="1" ht="44.25" customHeight="1">
      <c r="A634" s="40"/>
      <c r="B634" s="41"/>
      <c r="C634" s="220" t="s">
        <v>907</v>
      </c>
      <c r="D634" s="220" t="s">
        <v>166</v>
      </c>
      <c r="E634" s="221" t="s">
        <v>1781</v>
      </c>
      <c r="F634" s="222" t="s">
        <v>1782</v>
      </c>
      <c r="G634" s="223" t="s">
        <v>279</v>
      </c>
      <c r="H634" s="224">
        <v>875</v>
      </c>
      <c r="I634" s="225"/>
      <c r="J634" s="226">
        <f>ROUND(I634*H634,2)</f>
        <v>0</v>
      </c>
      <c r="K634" s="222" t="s">
        <v>170</v>
      </c>
      <c r="L634" s="46"/>
      <c r="M634" s="227" t="s">
        <v>19</v>
      </c>
      <c r="N634" s="228" t="s">
        <v>44</v>
      </c>
      <c r="O634" s="86"/>
      <c r="P634" s="229">
        <f>O634*H634</f>
        <v>0</v>
      </c>
      <c r="Q634" s="229">
        <v>0.0033899999999999998</v>
      </c>
      <c r="R634" s="229">
        <f>Q634*H634</f>
        <v>2.9662499999999996</v>
      </c>
      <c r="S634" s="229">
        <v>0</v>
      </c>
      <c r="T634" s="230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31" t="s">
        <v>171</v>
      </c>
      <c r="AT634" s="231" t="s">
        <v>166</v>
      </c>
      <c r="AU634" s="231" t="s">
        <v>106</v>
      </c>
      <c r="AY634" s="19" t="s">
        <v>163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9" t="s">
        <v>106</v>
      </c>
      <c r="BK634" s="232">
        <f>ROUND(I634*H634,2)</f>
        <v>0</v>
      </c>
      <c r="BL634" s="19" t="s">
        <v>171</v>
      </c>
      <c r="BM634" s="231" t="s">
        <v>1783</v>
      </c>
    </row>
    <row r="635" s="13" customFormat="1">
      <c r="A635" s="13"/>
      <c r="B635" s="233"/>
      <c r="C635" s="234"/>
      <c r="D635" s="235" t="s">
        <v>173</v>
      </c>
      <c r="E635" s="236" t="s">
        <v>19</v>
      </c>
      <c r="F635" s="237" t="s">
        <v>1784</v>
      </c>
      <c r="G635" s="234"/>
      <c r="H635" s="238">
        <v>25</v>
      </c>
      <c r="I635" s="239"/>
      <c r="J635" s="234"/>
      <c r="K635" s="234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173</v>
      </c>
      <c r="AU635" s="244" t="s">
        <v>106</v>
      </c>
      <c r="AV635" s="13" t="s">
        <v>106</v>
      </c>
      <c r="AW635" s="13" t="s">
        <v>33</v>
      </c>
      <c r="AX635" s="13" t="s">
        <v>72</v>
      </c>
      <c r="AY635" s="244" t="s">
        <v>163</v>
      </c>
    </row>
    <row r="636" s="16" customFormat="1">
      <c r="A636" s="16"/>
      <c r="B636" s="272"/>
      <c r="C636" s="273"/>
      <c r="D636" s="235" t="s">
        <v>173</v>
      </c>
      <c r="E636" s="274" t="s">
        <v>19</v>
      </c>
      <c r="F636" s="275" t="s">
        <v>1074</v>
      </c>
      <c r="G636" s="273"/>
      <c r="H636" s="276">
        <v>25</v>
      </c>
      <c r="I636" s="277"/>
      <c r="J636" s="273"/>
      <c r="K636" s="273"/>
      <c r="L636" s="278"/>
      <c r="M636" s="279"/>
      <c r="N636" s="280"/>
      <c r="O636" s="280"/>
      <c r="P636" s="280"/>
      <c r="Q636" s="280"/>
      <c r="R636" s="280"/>
      <c r="S636" s="280"/>
      <c r="T636" s="281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2" t="s">
        <v>173</v>
      </c>
      <c r="AU636" s="282" t="s">
        <v>106</v>
      </c>
      <c r="AV636" s="16" t="s">
        <v>181</v>
      </c>
      <c r="AW636" s="16" t="s">
        <v>33</v>
      </c>
      <c r="AX636" s="16" t="s">
        <v>72</v>
      </c>
      <c r="AY636" s="282" t="s">
        <v>163</v>
      </c>
    </row>
    <row r="637" s="13" customFormat="1">
      <c r="A637" s="13"/>
      <c r="B637" s="233"/>
      <c r="C637" s="234"/>
      <c r="D637" s="235" t="s">
        <v>173</v>
      </c>
      <c r="E637" s="236" t="s">
        <v>19</v>
      </c>
      <c r="F637" s="237" t="s">
        <v>1785</v>
      </c>
      <c r="G637" s="234"/>
      <c r="H637" s="238">
        <v>290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173</v>
      </c>
      <c r="AU637" s="244" t="s">
        <v>106</v>
      </c>
      <c r="AV637" s="13" t="s">
        <v>106</v>
      </c>
      <c r="AW637" s="13" t="s">
        <v>33</v>
      </c>
      <c r="AX637" s="13" t="s">
        <v>72</v>
      </c>
      <c r="AY637" s="244" t="s">
        <v>163</v>
      </c>
    </row>
    <row r="638" s="16" customFormat="1">
      <c r="A638" s="16"/>
      <c r="B638" s="272"/>
      <c r="C638" s="273"/>
      <c r="D638" s="235" t="s">
        <v>173</v>
      </c>
      <c r="E638" s="274" t="s">
        <v>19</v>
      </c>
      <c r="F638" s="275" t="s">
        <v>1074</v>
      </c>
      <c r="G638" s="273"/>
      <c r="H638" s="276">
        <v>290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82" t="s">
        <v>173</v>
      </c>
      <c r="AU638" s="282" t="s">
        <v>106</v>
      </c>
      <c r="AV638" s="16" t="s">
        <v>181</v>
      </c>
      <c r="AW638" s="16" t="s">
        <v>33</v>
      </c>
      <c r="AX638" s="16" t="s">
        <v>72</v>
      </c>
      <c r="AY638" s="282" t="s">
        <v>163</v>
      </c>
    </row>
    <row r="639" s="13" customFormat="1">
      <c r="A639" s="13"/>
      <c r="B639" s="233"/>
      <c r="C639" s="234"/>
      <c r="D639" s="235" t="s">
        <v>173</v>
      </c>
      <c r="E639" s="236" t="s">
        <v>19</v>
      </c>
      <c r="F639" s="237" t="s">
        <v>1786</v>
      </c>
      <c r="G639" s="234"/>
      <c r="H639" s="238">
        <v>300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173</v>
      </c>
      <c r="AU639" s="244" t="s">
        <v>106</v>
      </c>
      <c r="AV639" s="13" t="s">
        <v>106</v>
      </c>
      <c r="AW639" s="13" t="s">
        <v>33</v>
      </c>
      <c r="AX639" s="13" t="s">
        <v>72</v>
      </c>
      <c r="AY639" s="244" t="s">
        <v>163</v>
      </c>
    </row>
    <row r="640" s="16" customFormat="1">
      <c r="A640" s="16"/>
      <c r="B640" s="272"/>
      <c r="C640" s="273"/>
      <c r="D640" s="235" t="s">
        <v>173</v>
      </c>
      <c r="E640" s="274" t="s">
        <v>19</v>
      </c>
      <c r="F640" s="275" t="s">
        <v>1074</v>
      </c>
      <c r="G640" s="273"/>
      <c r="H640" s="276">
        <v>300</v>
      </c>
      <c r="I640" s="277"/>
      <c r="J640" s="273"/>
      <c r="K640" s="273"/>
      <c r="L640" s="278"/>
      <c r="M640" s="279"/>
      <c r="N640" s="280"/>
      <c r="O640" s="280"/>
      <c r="P640" s="280"/>
      <c r="Q640" s="280"/>
      <c r="R640" s="280"/>
      <c r="S640" s="280"/>
      <c r="T640" s="281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82" t="s">
        <v>173</v>
      </c>
      <c r="AU640" s="282" t="s">
        <v>106</v>
      </c>
      <c r="AV640" s="16" t="s">
        <v>181</v>
      </c>
      <c r="AW640" s="16" t="s">
        <v>33</v>
      </c>
      <c r="AX640" s="16" t="s">
        <v>72</v>
      </c>
      <c r="AY640" s="282" t="s">
        <v>163</v>
      </c>
    </row>
    <row r="641" s="13" customFormat="1">
      <c r="A641" s="13"/>
      <c r="B641" s="233"/>
      <c r="C641" s="234"/>
      <c r="D641" s="235" t="s">
        <v>173</v>
      </c>
      <c r="E641" s="236" t="s">
        <v>19</v>
      </c>
      <c r="F641" s="237" t="s">
        <v>1787</v>
      </c>
      <c r="G641" s="234"/>
      <c r="H641" s="238">
        <v>260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173</v>
      </c>
      <c r="AU641" s="244" t="s">
        <v>106</v>
      </c>
      <c r="AV641" s="13" t="s">
        <v>106</v>
      </c>
      <c r="AW641" s="13" t="s">
        <v>33</v>
      </c>
      <c r="AX641" s="13" t="s">
        <v>72</v>
      </c>
      <c r="AY641" s="244" t="s">
        <v>163</v>
      </c>
    </row>
    <row r="642" s="16" customFormat="1">
      <c r="A642" s="16"/>
      <c r="B642" s="272"/>
      <c r="C642" s="273"/>
      <c r="D642" s="235" t="s">
        <v>173</v>
      </c>
      <c r="E642" s="274" t="s">
        <v>19</v>
      </c>
      <c r="F642" s="275" t="s">
        <v>1074</v>
      </c>
      <c r="G642" s="273"/>
      <c r="H642" s="276">
        <v>260</v>
      </c>
      <c r="I642" s="277"/>
      <c r="J642" s="273"/>
      <c r="K642" s="273"/>
      <c r="L642" s="278"/>
      <c r="M642" s="279"/>
      <c r="N642" s="280"/>
      <c r="O642" s="280"/>
      <c r="P642" s="280"/>
      <c r="Q642" s="280"/>
      <c r="R642" s="280"/>
      <c r="S642" s="280"/>
      <c r="T642" s="281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82" t="s">
        <v>173</v>
      </c>
      <c r="AU642" s="282" t="s">
        <v>106</v>
      </c>
      <c r="AV642" s="16" t="s">
        <v>181</v>
      </c>
      <c r="AW642" s="16" t="s">
        <v>33</v>
      </c>
      <c r="AX642" s="16" t="s">
        <v>72</v>
      </c>
      <c r="AY642" s="282" t="s">
        <v>163</v>
      </c>
    </row>
    <row r="643" s="14" customFormat="1">
      <c r="A643" s="14"/>
      <c r="B643" s="245"/>
      <c r="C643" s="246"/>
      <c r="D643" s="235" t="s">
        <v>173</v>
      </c>
      <c r="E643" s="247" t="s">
        <v>19</v>
      </c>
      <c r="F643" s="248" t="s">
        <v>175</v>
      </c>
      <c r="G643" s="246"/>
      <c r="H643" s="249">
        <v>875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173</v>
      </c>
      <c r="AU643" s="255" t="s">
        <v>106</v>
      </c>
      <c r="AV643" s="14" t="s">
        <v>171</v>
      </c>
      <c r="AW643" s="14" t="s">
        <v>33</v>
      </c>
      <c r="AX643" s="14" t="s">
        <v>80</v>
      </c>
      <c r="AY643" s="255" t="s">
        <v>163</v>
      </c>
    </row>
    <row r="644" s="2" customFormat="1" ht="21.75" customHeight="1">
      <c r="A644" s="40"/>
      <c r="B644" s="41"/>
      <c r="C644" s="283" t="s">
        <v>912</v>
      </c>
      <c r="D644" s="283" t="s">
        <v>1127</v>
      </c>
      <c r="E644" s="284" t="s">
        <v>1788</v>
      </c>
      <c r="F644" s="285" t="s">
        <v>1789</v>
      </c>
      <c r="G644" s="286" t="s">
        <v>169</v>
      </c>
      <c r="H644" s="287">
        <v>462</v>
      </c>
      <c r="I644" s="288"/>
      <c r="J644" s="289">
        <f>ROUND(I644*H644,2)</f>
        <v>0</v>
      </c>
      <c r="K644" s="285" t="s">
        <v>170</v>
      </c>
      <c r="L644" s="290"/>
      <c r="M644" s="291" t="s">
        <v>19</v>
      </c>
      <c r="N644" s="292" t="s">
        <v>44</v>
      </c>
      <c r="O644" s="86"/>
      <c r="P644" s="229">
        <f>O644*H644</f>
        <v>0</v>
      </c>
      <c r="Q644" s="229">
        <v>0.0060000000000000001</v>
      </c>
      <c r="R644" s="229">
        <f>Q644*H644</f>
        <v>2.7720000000000002</v>
      </c>
      <c r="S644" s="229">
        <v>0</v>
      </c>
      <c r="T644" s="230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31" t="s">
        <v>206</v>
      </c>
      <c r="AT644" s="231" t="s">
        <v>1127</v>
      </c>
      <c r="AU644" s="231" t="s">
        <v>106</v>
      </c>
      <c r="AY644" s="19" t="s">
        <v>163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9" t="s">
        <v>106</v>
      </c>
      <c r="BK644" s="232">
        <f>ROUND(I644*H644,2)</f>
        <v>0</v>
      </c>
      <c r="BL644" s="19" t="s">
        <v>171</v>
      </c>
      <c r="BM644" s="231" t="s">
        <v>1790</v>
      </c>
    </row>
    <row r="645" s="13" customFormat="1">
      <c r="A645" s="13"/>
      <c r="B645" s="233"/>
      <c r="C645" s="234"/>
      <c r="D645" s="235" t="s">
        <v>173</v>
      </c>
      <c r="E645" s="236" t="s">
        <v>19</v>
      </c>
      <c r="F645" s="237" t="s">
        <v>1791</v>
      </c>
      <c r="G645" s="234"/>
      <c r="H645" s="238">
        <v>420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173</v>
      </c>
      <c r="AU645" s="244" t="s">
        <v>106</v>
      </c>
      <c r="AV645" s="13" t="s">
        <v>106</v>
      </c>
      <c r="AW645" s="13" t="s">
        <v>33</v>
      </c>
      <c r="AX645" s="13" t="s">
        <v>80</v>
      </c>
      <c r="AY645" s="244" t="s">
        <v>163</v>
      </c>
    </row>
    <row r="646" s="13" customFormat="1">
      <c r="A646" s="13"/>
      <c r="B646" s="233"/>
      <c r="C646" s="234"/>
      <c r="D646" s="235" t="s">
        <v>173</v>
      </c>
      <c r="E646" s="234"/>
      <c r="F646" s="237" t="s">
        <v>1792</v>
      </c>
      <c r="G646" s="234"/>
      <c r="H646" s="238">
        <v>462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173</v>
      </c>
      <c r="AU646" s="244" t="s">
        <v>106</v>
      </c>
      <c r="AV646" s="13" t="s">
        <v>106</v>
      </c>
      <c r="AW646" s="13" t="s">
        <v>4</v>
      </c>
      <c r="AX646" s="13" t="s">
        <v>80</v>
      </c>
      <c r="AY646" s="244" t="s">
        <v>163</v>
      </c>
    </row>
    <row r="647" s="2" customFormat="1" ht="33" customHeight="1">
      <c r="A647" s="40"/>
      <c r="B647" s="41"/>
      <c r="C647" s="220" t="s">
        <v>917</v>
      </c>
      <c r="D647" s="220" t="s">
        <v>166</v>
      </c>
      <c r="E647" s="221" t="s">
        <v>1793</v>
      </c>
      <c r="F647" s="222" t="s">
        <v>1794</v>
      </c>
      <c r="G647" s="223" t="s">
        <v>169</v>
      </c>
      <c r="H647" s="224">
        <v>1938</v>
      </c>
      <c r="I647" s="225"/>
      <c r="J647" s="226">
        <f>ROUND(I647*H647,2)</f>
        <v>0</v>
      </c>
      <c r="K647" s="222" t="s">
        <v>170</v>
      </c>
      <c r="L647" s="46"/>
      <c r="M647" s="227" t="s">
        <v>19</v>
      </c>
      <c r="N647" s="228" t="s">
        <v>44</v>
      </c>
      <c r="O647" s="86"/>
      <c r="P647" s="229">
        <f>O647*H647</f>
        <v>0</v>
      </c>
      <c r="Q647" s="229">
        <v>0.0094400000000000005</v>
      </c>
      <c r="R647" s="229">
        <f>Q647*H647</f>
        <v>18.294720000000002</v>
      </c>
      <c r="S647" s="229">
        <v>0</v>
      </c>
      <c r="T647" s="230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1" t="s">
        <v>171</v>
      </c>
      <c r="AT647" s="231" t="s">
        <v>166</v>
      </c>
      <c r="AU647" s="231" t="s">
        <v>106</v>
      </c>
      <c r="AY647" s="19" t="s">
        <v>163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9" t="s">
        <v>106</v>
      </c>
      <c r="BK647" s="232">
        <f>ROUND(I647*H647,2)</f>
        <v>0</v>
      </c>
      <c r="BL647" s="19" t="s">
        <v>171</v>
      </c>
      <c r="BM647" s="231" t="s">
        <v>1795</v>
      </c>
    </row>
    <row r="648" s="13" customFormat="1">
      <c r="A648" s="13"/>
      <c r="B648" s="233"/>
      <c r="C648" s="234"/>
      <c r="D648" s="235" t="s">
        <v>173</v>
      </c>
      <c r="E648" s="236" t="s">
        <v>19</v>
      </c>
      <c r="F648" s="237" t="s">
        <v>1796</v>
      </c>
      <c r="G648" s="234"/>
      <c r="H648" s="238">
        <v>1938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173</v>
      </c>
      <c r="AU648" s="244" t="s">
        <v>106</v>
      </c>
      <c r="AV648" s="13" t="s">
        <v>106</v>
      </c>
      <c r="AW648" s="13" t="s">
        <v>33</v>
      </c>
      <c r="AX648" s="13" t="s">
        <v>72</v>
      </c>
      <c r="AY648" s="244" t="s">
        <v>163</v>
      </c>
    </row>
    <row r="649" s="14" customFormat="1">
      <c r="A649" s="14"/>
      <c r="B649" s="245"/>
      <c r="C649" s="246"/>
      <c r="D649" s="235" t="s">
        <v>173</v>
      </c>
      <c r="E649" s="247" t="s">
        <v>1033</v>
      </c>
      <c r="F649" s="248" t="s">
        <v>175</v>
      </c>
      <c r="G649" s="246"/>
      <c r="H649" s="249">
        <v>1938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173</v>
      </c>
      <c r="AU649" s="255" t="s">
        <v>106</v>
      </c>
      <c r="AV649" s="14" t="s">
        <v>171</v>
      </c>
      <c r="AW649" s="14" t="s">
        <v>33</v>
      </c>
      <c r="AX649" s="14" t="s">
        <v>80</v>
      </c>
      <c r="AY649" s="255" t="s">
        <v>163</v>
      </c>
    </row>
    <row r="650" s="2" customFormat="1" ht="33" customHeight="1">
      <c r="A650" s="40"/>
      <c r="B650" s="41"/>
      <c r="C650" s="220" t="s">
        <v>922</v>
      </c>
      <c r="D650" s="220" t="s">
        <v>166</v>
      </c>
      <c r="E650" s="221" t="s">
        <v>1797</v>
      </c>
      <c r="F650" s="222" t="s">
        <v>1798</v>
      </c>
      <c r="G650" s="223" t="s">
        <v>169</v>
      </c>
      <c r="H650" s="224">
        <v>12</v>
      </c>
      <c r="I650" s="225"/>
      <c r="J650" s="226">
        <f>ROUND(I650*H650,2)</f>
        <v>0</v>
      </c>
      <c r="K650" s="222" t="s">
        <v>170</v>
      </c>
      <c r="L650" s="46"/>
      <c r="M650" s="227" t="s">
        <v>19</v>
      </c>
      <c r="N650" s="228" t="s">
        <v>44</v>
      </c>
      <c r="O650" s="86"/>
      <c r="P650" s="229">
        <f>O650*H650</f>
        <v>0</v>
      </c>
      <c r="Q650" s="229">
        <v>0.0115</v>
      </c>
      <c r="R650" s="229">
        <f>Q650*H650</f>
        <v>0.13800000000000001</v>
      </c>
      <c r="S650" s="229">
        <v>0</v>
      </c>
      <c r="T650" s="23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1" t="s">
        <v>171</v>
      </c>
      <c r="AT650" s="231" t="s">
        <v>166</v>
      </c>
      <c r="AU650" s="231" t="s">
        <v>106</v>
      </c>
      <c r="AY650" s="19" t="s">
        <v>163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9" t="s">
        <v>106</v>
      </c>
      <c r="BK650" s="232">
        <f>ROUND(I650*H650,2)</f>
        <v>0</v>
      </c>
      <c r="BL650" s="19" t="s">
        <v>171</v>
      </c>
      <c r="BM650" s="231" t="s">
        <v>1799</v>
      </c>
    </row>
    <row r="651" s="13" customFormat="1">
      <c r="A651" s="13"/>
      <c r="B651" s="233"/>
      <c r="C651" s="234"/>
      <c r="D651" s="235" t="s">
        <v>173</v>
      </c>
      <c r="E651" s="236" t="s">
        <v>19</v>
      </c>
      <c r="F651" s="237" t="s">
        <v>1800</v>
      </c>
      <c r="G651" s="234"/>
      <c r="H651" s="238">
        <v>12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173</v>
      </c>
      <c r="AU651" s="244" t="s">
        <v>106</v>
      </c>
      <c r="AV651" s="13" t="s">
        <v>106</v>
      </c>
      <c r="AW651" s="13" t="s">
        <v>33</v>
      </c>
      <c r="AX651" s="13" t="s">
        <v>72</v>
      </c>
      <c r="AY651" s="244" t="s">
        <v>163</v>
      </c>
    </row>
    <row r="652" s="14" customFormat="1">
      <c r="A652" s="14"/>
      <c r="B652" s="245"/>
      <c r="C652" s="246"/>
      <c r="D652" s="235" t="s">
        <v>173</v>
      </c>
      <c r="E652" s="247" t="s">
        <v>19</v>
      </c>
      <c r="F652" s="248" t="s">
        <v>175</v>
      </c>
      <c r="G652" s="246"/>
      <c r="H652" s="249">
        <v>12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173</v>
      </c>
      <c r="AU652" s="255" t="s">
        <v>106</v>
      </c>
      <c r="AV652" s="14" t="s">
        <v>171</v>
      </c>
      <c r="AW652" s="14" t="s">
        <v>33</v>
      </c>
      <c r="AX652" s="14" t="s">
        <v>80</v>
      </c>
      <c r="AY652" s="255" t="s">
        <v>163</v>
      </c>
    </row>
    <row r="653" s="2" customFormat="1" ht="21.75" customHeight="1">
      <c r="A653" s="40"/>
      <c r="B653" s="41"/>
      <c r="C653" s="283" t="s">
        <v>930</v>
      </c>
      <c r="D653" s="283" t="s">
        <v>1127</v>
      </c>
      <c r="E653" s="284" t="s">
        <v>1801</v>
      </c>
      <c r="F653" s="285" t="s">
        <v>1802</v>
      </c>
      <c r="G653" s="286" t="s">
        <v>169</v>
      </c>
      <c r="H653" s="287">
        <v>2386.8000000000002</v>
      </c>
      <c r="I653" s="288"/>
      <c r="J653" s="289">
        <f>ROUND(I653*H653,2)</f>
        <v>0</v>
      </c>
      <c r="K653" s="285" t="s">
        <v>170</v>
      </c>
      <c r="L653" s="290"/>
      <c r="M653" s="291" t="s">
        <v>19</v>
      </c>
      <c r="N653" s="292" t="s">
        <v>44</v>
      </c>
      <c r="O653" s="86"/>
      <c r="P653" s="229">
        <f>O653*H653</f>
        <v>0</v>
      </c>
      <c r="Q653" s="229">
        <v>0.017999999999999999</v>
      </c>
      <c r="R653" s="229">
        <f>Q653*H653</f>
        <v>42.962400000000002</v>
      </c>
      <c r="S653" s="229">
        <v>0</v>
      </c>
      <c r="T653" s="230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1" t="s">
        <v>206</v>
      </c>
      <c r="AT653" s="231" t="s">
        <v>1127</v>
      </c>
      <c r="AU653" s="231" t="s">
        <v>106</v>
      </c>
      <c r="AY653" s="19" t="s">
        <v>163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9" t="s">
        <v>106</v>
      </c>
      <c r="BK653" s="232">
        <f>ROUND(I653*H653,2)</f>
        <v>0</v>
      </c>
      <c r="BL653" s="19" t="s">
        <v>171</v>
      </c>
      <c r="BM653" s="231" t="s">
        <v>1803</v>
      </c>
    </row>
    <row r="654" s="13" customFormat="1">
      <c r="A654" s="13"/>
      <c r="B654" s="233"/>
      <c r="C654" s="234"/>
      <c r="D654" s="235" t="s">
        <v>173</v>
      </c>
      <c r="E654" s="236" t="s">
        <v>19</v>
      </c>
      <c r="F654" s="237" t="s">
        <v>1804</v>
      </c>
      <c r="G654" s="234"/>
      <c r="H654" s="238">
        <v>2340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173</v>
      </c>
      <c r="AU654" s="244" t="s">
        <v>106</v>
      </c>
      <c r="AV654" s="13" t="s">
        <v>106</v>
      </c>
      <c r="AW654" s="13" t="s">
        <v>33</v>
      </c>
      <c r="AX654" s="13" t="s">
        <v>80</v>
      </c>
      <c r="AY654" s="244" t="s">
        <v>163</v>
      </c>
    </row>
    <row r="655" s="13" customFormat="1">
      <c r="A655" s="13"/>
      <c r="B655" s="233"/>
      <c r="C655" s="234"/>
      <c r="D655" s="235" t="s">
        <v>173</v>
      </c>
      <c r="E655" s="234"/>
      <c r="F655" s="237" t="s">
        <v>1805</v>
      </c>
      <c r="G655" s="234"/>
      <c r="H655" s="238">
        <v>2386.8000000000002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173</v>
      </c>
      <c r="AU655" s="244" t="s">
        <v>106</v>
      </c>
      <c r="AV655" s="13" t="s">
        <v>106</v>
      </c>
      <c r="AW655" s="13" t="s">
        <v>4</v>
      </c>
      <c r="AX655" s="13" t="s">
        <v>80</v>
      </c>
      <c r="AY655" s="244" t="s">
        <v>163</v>
      </c>
    </row>
    <row r="656" s="2" customFormat="1" ht="33" customHeight="1">
      <c r="A656" s="40"/>
      <c r="B656" s="41"/>
      <c r="C656" s="220" t="s">
        <v>936</v>
      </c>
      <c r="D656" s="220" t="s">
        <v>166</v>
      </c>
      <c r="E656" s="221" t="s">
        <v>1806</v>
      </c>
      <c r="F656" s="222" t="s">
        <v>1807</v>
      </c>
      <c r="G656" s="223" t="s">
        <v>169</v>
      </c>
      <c r="H656" s="224">
        <v>300</v>
      </c>
      <c r="I656" s="225"/>
      <c r="J656" s="226">
        <f>ROUND(I656*H656,2)</f>
        <v>0</v>
      </c>
      <c r="K656" s="222" t="s">
        <v>170</v>
      </c>
      <c r="L656" s="46"/>
      <c r="M656" s="227" t="s">
        <v>19</v>
      </c>
      <c r="N656" s="228" t="s">
        <v>44</v>
      </c>
      <c r="O656" s="86"/>
      <c r="P656" s="229">
        <f>O656*H656</f>
        <v>0</v>
      </c>
      <c r="Q656" s="229">
        <v>0.0093799999999999994</v>
      </c>
      <c r="R656" s="229">
        <f>Q656*H656</f>
        <v>2.8140000000000001</v>
      </c>
      <c r="S656" s="229">
        <v>0</v>
      </c>
      <c r="T656" s="230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1" t="s">
        <v>171</v>
      </c>
      <c r="AT656" s="231" t="s">
        <v>166</v>
      </c>
      <c r="AU656" s="231" t="s">
        <v>106</v>
      </c>
      <c r="AY656" s="19" t="s">
        <v>163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9" t="s">
        <v>106</v>
      </c>
      <c r="BK656" s="232">
        <f>ROUND(I656*H656,2)</f>
        <v>0</v>
      </c>
      <c r="BL656" s="19" t="s">
        <v>171</v>
      </c>
      <c r="BM656" s="231" t="s">
        <v>1808</v>
      </c>
    </row>
    <row r="657" s="13" customFormat="1">
      <c r="A657" s="13"/>
      <c r="B657" s="233"/>
      <c r="C657" s="234"/>
      <c r="D657" s="235" t="s">
        <v>173</v>
      </c>
      <c r="E657" s="236" t="s">
        <v>19</v>
      </c>
      <c r="F657" s="237" t="s">
        <v>1809</v>
      </c>
      <c r="G657" s="234"/>
      <c r="H657" s="238">
        <v>300</v>
      </c>
      <c r="I657" s="239"/>
      <c r="J657" s="234"/>
      <c r="K657" s="234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173</v>
      </c>
      <c r="AU657" s="244" t="s">
        <v>106</v>
      </c>
      <c r="AV657" s="13" t="s">
        <v>106</v>
      </c>
      <c r="AW657" s="13" t="s">
        <v>33</v>
      </c>
      <c r="AX657" s="13" t="s">
        <v>72</v>
      </c>
      <c r="AY657" s="244" t="s">
        <v>163</v>
      </c>
    </row>
    <row r="658" s="14" customFormat="1">
      <c r="A658" s="14"/>
      <c r="B658" s="245"/>
      <c r="C658" s="246"/>
      <c r="D658" s="235" t="s">
        <v>173</v>
      </c>
      <c r="E658" s="247" t="s">
        <v>1031</v>
      </c>
      <c r="F658" s="248" t="s">
        <v>175</v>
      </c>
      <c r="G658" s="246"/>
      <c r="H658" s="249">
        <v>300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173</v>
      </c>
      <c r="AU658" s="255" t="s">
        <v>106</v>
      </c>
      <c r="AV658" s="14" t="s">
        <v>171</v>
      </c>
      <c r="AW658" s="14" t="s">
        <v>33</v>
      </c>
      <c r="AX658" s="14" t="s">
        <v>80</v>
      </c>
      <c r="AY658" s="255" t="s">
        <v>163</v>
      </c>
    </row>
    <row r="659" s="2" customFormat="1" ht="21.75" customHeight="1">
      <c r="A659" s="40"/>
      <c r="B659" s="41"/>
      <c r="C659" s="283" t="s">
        <v>940</v>
      </c>
      <c r="D659" s="283" t="s">
        <v>1127</v>
      </c>
      <c r="E659" s="284" t="s">
        <v>1810</v>
      </c>
      <c r="F659" s="285" t="s">
        <v>1811</v>
      </c>
      <c r="G659" s="286" t="s">
        <v>169</v>
      </c>
      <c r="H659" s="287">
        <v>360</v>
      </c>
      <c r="I659" s="288"/>
      <c r="J659" s="289">
        <f>ROUND(I659*H659,2)</f>
        <v>0</v>
      </c>
      <c r="K659" s="285" t="s">
        <v>170</v>
      </c>
      <c r="L659" s="290"/>
      <c r="M659" s="291" t="s">
        <v>19</v>
      </c>
      <c r="N659" s="292" t="s">
        <v>44</v>
      </c>
      <c r="O659" s="86"/>
      <c r="P659" s="229">
        <f>O659*H659</f>
        <v>0</v>
      </c>
      <c r="Q659" s="229">
        <v>0.0135</v>
      </c>
      <c r="R659" s="229">
        <f>Q659*H659</f>
        <v>4.8600000000000003</v>
      </c>
      <c r="S659" s="229">
        <v>0</v>
      </c>
      <c r="T659" s="23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31" t="s">
        <v>206</v>
      </c>
      <c r="AT659" s="231" t="s">
        <v>1127</v>
      </c>
      <c r="AU659" s="231" t="s">
        <v>106</v>
      </c>
      <c r="AY659" s="19" t="s">
        <v>163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9" t="s">
        <v>106</v>
      </c>
      <c r="BK659" s="232">
        <f>ROUND(I659*H659,2)</f>
        <v>0</v>
      </c>
      <c r="BL659" s="19" t="s">
        <v>171</v>
      </c>
      <c r="BM659" s="231" t="s">
        <v>1812</v>
      </c>
    </row>
    <row r="660" s="13" customFormat="1">
      <c r="A660" s="13"/>
      <c r="B660" s="233"/>
      <c r="C660" s="234"/>
      <c r="D660" s="235" t="s">
        <v>173</v>
      </c>
      <c r="E660" s="236" t="s">
        <v>19</v>
      </c>
      <c r="F660" s="237" t="s">
        <v>1813</v>
      </c>
      <c r="G660" s="234"/>
      <c r="H660" s="238">
        <v>360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173</v>
      </c>
      <c r="AU660" s="244" t="s">
        <v>106</v>
      </c>
      <c r="AV660" s="13" t="s">
        <v>106</v>
      </c>
      <c r="AW660" s="13" t="s">
        <v>33</v>
      </c>
      <c r="AX660" s="13" t="s">
        <v>80</v>
      </c>
      <c r="AY660" s="244" t="s">
        <v>163</v>
      </c>
    </row>
    <row r="661" s="2" customFormat="1" ht="33" customHeight="1">
      <c r="A661" s="40"/>
      <c r="B661" s="41"/>
      <c r="C661" s="220" t="s">
        <v>947</v>
      </c>
      <c r="D661" s="220" t="s">
        <v>166</v>
      </c>
      <c r="E661" s="221" t="s">
        <v>1814</v>
      </c>
      <c r="F661" s="222" t="s">
        <v>1815</v>
      </c>
      <c r="G661" s="223" t="s">
        <v>169</v>
      </c>
      <c r="H661" s="224">
        <v>2238</v>
      </c>
      <c r="I661" s="225"/>
      <c r="J661" s="226">
        <f>ROUND(I661*H661,2)</f>
        <v>0</v>
      </c>
      <c r="K661" s="222" t="s">
        <v>170</v>
      </c>
      <c r="L661" s="46"/>
      <c r="M661" s="227" t="s">
        <v>19</v>
      </c>
      <c r="N661" s="228" t="s">
        <v>44</v>
      </c>
      <c r="O661" s="86"/>
      <c r="P661" s="229">
        <f>O661*H661</f>
        <v>0</v>
      </c>
      <c r="Q661" s="229">
        <v>6.0000000000000002E-05</v>
      </c>
      <c r="R661" s="229">
        <f>Q661*H661</f>
        <v>0.13428000000000001</v>
      </c>
      <c r="S661" s="229">
        <v>0</v>
      </c>
      <c r="T661" s="230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1" t="s">
        <v>255</v>
      </c>
      <c r="AT661" s="231" t="s">
        <v>166</v>
      </c>
      <c r="AU661" s="231" t="s">
        <v>106</v>
      </c>
      <c r="AY661" s="19" t="s">
        <v>163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9" t="s">
        <v>106</v>
      </c>
      <c r="BK661" s="232">
        <f>ROUND(I661*H661,2)</f>
        <v>0</v>
      </c>
      <c r="BL661" s="19" t="s">
        <v>255</v>
      </c>
      <c r="BM661" s="231" t="s">
        <v>1816</v>
      </c>
    </row>
    <row r="662" s="13" customFormat="1">
      <c r="A662" s="13"/>
      <c r="B662" s="233"/>
      <c r="C662" s="234"/>
      <c r="D662" s="235" t="s">
        <v>173</v>
      </c>
      <c r="E662" s="236" t="s">
        <v>19</v>
      </c>
      <c r="F662" s="237" t="s">
        <v>1817</v>
      </c>
      <c r="G662" s="234"/>
      <c r="H662" s="238">
        <v>2238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173</v>
      </c>
      <c r="AU662" s="244" t="s">
        <v>106</v>
      </c>
      <c r="AV662" s="13" t="s">
        <v>106</v>
      </c>
      <c r="AW662" s="13" t="s">
        <v>33</v>
      </c>
      <c r="AX662" s="13" t="s">
        <v>72</v>
      </c>
      <c r="AY662" s="244" t="s">
        <v>163</v>
      </c>
    </row>
    <row r="663" s="14" customFormat="1">
      <c r="A663" s="14"/>
      <c r="B663" s="245"/>
      <c r="C663" s="246"/>
      <c r="D663" s="235" t="s">
        <v>173</v>
      </c>
      <c r="E663" s="247" t="s">
        <v>19</v>
      </c>
      <c r="F663" s="248" t="s">
        <v>175</v>
      </c>
      <c r="G663" s="246"/>
      <c r="H663" s="249">
        <v>2238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173</v>
      </c>
      <c r="AU663" s="255" t="s">
        <v>106</v>
      </c>
      <c r="AV663" s="14" t="s">
        <v>171</v>
      </c>
      <c r="AW663" s="14" t="s">
        <v>33</v>
      </c>
      <c r="AX663" s="14" t="s">
        <v>80</v>
      </c>
      <c r="AY663" s="255" t="s">
        <v>163</v>
      </c>
    </row>
    <row r="664" s="2" customFormat="1" ht="33" customHeight="1">
      <c r="A664" s="40"/>
      <c r="B664" s="41"/>
      <c r="C664" s="220" t="s">
        <v>951</v>
      </c>
      <c r="D664" s="220" t="s">
        <v>166</v>
      </c>
      <c r="E664" s="221" t="s">
        <v>1818</v>
      </c>
      <c r="F664" s="222" t="s">
        <v>1819</v>
      </c>
      <c r="G664" s="223" t="s">
        <v>169</v>
      </c>
      <c r="H664" s="224">
        <v>280.5</v>
      </c>
      <c r="I664" s="225"/>
      <c r="J664" s="226">
        <f>ROUND(I664*H664,2)</f>
        <v>0</v>
      </c>
      <c r="K664" s="222" t="s">
        <v>170</v>
      </c>
      <c r="L664" s="46"/>
      <c r="M664" s="227" t="s">
        <v>19</v>
      </c>
      <c r="N664" s="228" t="s">
        <v>44</v>
      </c>
      <c r="O664" s="86"/>
      <c r="P664" s="229">
        <f>O664*H664</f>
        <v>0</v>
      </c>
      <c r="Q664" s="229">
        <v>6.0000000000000002E-05</v>
      </c>
      <c r="R664" s="229">
        <f>Q664*H664</f>
        <v>0.016830000000000001</v>
      </c>
      <c r="S664" s="229">
        <v>0</v>
      </c>
      <c r="T664" s="230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1" t="s">
        <v>171</v>
      </c>
      <c r="AT664" s="231" t="s">
        <v>166</v>
      </c>
      <c r="AU664" s="231" t="s">
        <v>106</v>
      </c>
      <c r="AY664" s="19" t="s">
        <v>163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9" t="s">
        <v>106</v>
      </c>
      <c r="BK664" s="232">
        <f>ROUND(I664*H664,2)</f>
        <v>0</v>
      </c>
      <c r="BL664" s="19" t="s">
        <v>171</v>
      </c>
      <c r="BM664" s="231" t="s">
        <v>1820</v>
      </c>
    </row>
    <row r="665" s="13" customFormat="1">
      <c r="A665" s="13"/>
      <c r="B665" s="233"/>
      <c r="C665" s="234"/>
      <c r="D665" s="235" t="s">
        <v>173</v>
      </c>
      <c r="E665" s="236" t="s">
        <v>19</v>
      </c>
      <c r="F665" s="237" t="s">
        <v>1821</v>
      </c>
      <c r="G665" s="234"/>
      <c r="H665" s="238">
        <v>280.5</v>
      </c>
      <c r="I665" s="239"/>
      <c r="J665" s="234"/>
      <c r="K665" s="234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173</v>
      </c>
      <c r="AU665" s="244" t="s">
        <v>106</v>
      </c>
      <c r="AV665" s="13" t="s">
        <v>106</v>
      </c>
      <c r="AW665" s="13" t="s">
        <v>33</v>
      </c>
      <c r="AX665" s="13" t="s">
        <v>72</v>
      </c>
      <c r="AY665" s="244" t="s">
        <v>163</v>
      </c>
    </row>
    <row r="666" s="14" customFormat="1">
      <c r="A666" s="14"/>
      <c r="B666" s="245"/>
      <c r="C666" s="246"/>
      <c r="D666" s="235" t="s">
        <v>173</v>
      </c>
      <c r="E666" s="247" t="s">
        <v>19</v>
      </c>
      <c r="F666" s="248" t="s">
        <v>175</v>
      </c>
      <c r="G666" s="246"/>
      <c r="H666" s="249">
        <v>280.5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173</v>
      </c>
      <c r="AU666" s="255" t="s">
        <v>106</v>
      </c>
      <c r="AV666" s="14" t="s">
        <v>171</v>
      </c>
      <c r="AW666" s="14" t="s">
        <v>33</v>
      </c>
      <c r="AX666" s="14" t="s">
        <v>80</v>
      </c>
      <c r="AY666" s="255" t="s">
        <v>163</v>
      </c>
    </row>
    <row r="667" s="2" customFormat="1" ht="16.5" customHeight="1">
      <c r="A667" s="40"/>
      <c r="B667" s="41"/>
      <c r="C667" s="220" t="s">
        <v>961</v>
      </c>
      <c r="D667" s="220" t="s">
        <v>166</v>
      </c>
      <c r="E667" s="221" t="s">
        <v>1822</v>
      </c>
      <c r="F667" s="222" t="s">
        <v>1823</v>
      </c>
      <c r="G667" s="223" t="s">
        <v>394</v>
      </c>
      <c r="H667" s="224">
        <v>1</v>
      </c>
      <c r="I667" s="225"/>
      <c r="J667" s="226">
        <f>ROUND(I667*H667,2)</f>
        <v>0</v>
      </c>
      <c r="K667" s="222" t="s">
        <v>19</v>
      </c>
      <c r="L667" s="46"/>
      <c r="M667" s="227" t="s">
        <v>19</v>
      </c>
      <c r="N667" s="228" t="s">
        <v>44</v>
      </c>
      <c r="O667" s="86"/>
      <c r="P667" s="229">
        <f>O667*H667</f>
        <v>0</v>
      </c>
      <c r="Q667" s="229">
        <v>0</v>
      </c>
      <c r="R667" s="229">
        <f>Q667*H667</f>
        <v>0</v>
      </c>
      <c r="S667" s="229">
        <v>0</v>
      </c>
      <c r="T667" s="23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1" t="s">
        <v>171</v>
      </c>
      <c r="AT667" s="231" t="s">
        <v>166</v>
      </c>
      <c r="AU667" s="231" t="s">
        <v>106</v>
      </c>
      <c r="AY667" s="19" t="s">
        <v>163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9" t="s">
        <v>106</v>
      </c>
      <c r="BK667" s="232">
        <f>ROUND(I667*H667,2)</f>
        <v>0</v>
      </c>
      <c r="BL667" s="19" t="s">
        <v>171</v>
      </c>
      <c r="BM667" s="231" t="s">
        <v>1824</v>
      </c>
    </row>
    <row r="668" s="2" customFormat="1" ht="33" customHeight="1">
      <c r="A668" s="40"/>
      <c r="B668" s="41"/>
      <c r="C668" s="220" t="s">
        <v>969</v>
      </c>
      <c r="D668" s="220" t="s">
        <v>166</v>
      </c>
      <c r="E668" s="221" t="s">
        <v>1825</v>
      </c>
      <c r="F668" s="222" t="s">
        <v>1826</v>
      </c>
      <c r="G668" s="223" t="s">
        <v>169</v>
      </c>
      <c r="H668" s="224">
        <v>2638.5</v>
      </c>
      <c r="I668" s="225"/>
      <c r="J668" s="226">
        <f>ROUND(I668*H668,2)</f>
        <v>0</v>
      </c>
      <c r="K668" s="222" t="s">
        <v>170</v>
      </c>
      <c r="L668" s="46"/>
      <c r="M668" s="227" t="s">
        <v>19</v>
      </c>
      <c r="N668" s="228" t="s">
        <v>44</v>
      </c>
      <c r="O668" s="86"/>
      <c r="P668" s="229">
        <f>O668*H668</f>
        <v>0</v>
      </c>
      <c r="Q668" s="229">
        <v>0.020480000000000002</v>
      </c>
      <c r="R668" s="229">
        <f>Q668*H668</f>
        <v>54.036480000000005</v>
      </c>
      <c r="S668" s="229">
        <v>0</v>
      </c>
      <c r="T668" s="230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31" t="s">
        <v>171</v>
      </c>
      <c r="AT668" s="231" t="s">
        <v>166</v>
      </c>
      <c r="AU668" s="231" t="s">
        <v>106</v>
      </c>
      <c r="AY668" s="19" t="s">
        <v>163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9" t="s">
        <v>106</v>
      </c>
      <c r="BK668" s="232">
        <f>ROUND(I668*H668,2)</f>
        <v>0</v>
      </c>
      <c r="BL668" s="19" t="s">
        <v>171</v>
      </c>
      <c r="BM668" s="231" t="s">
        <v>1827</v>
      </c>
    </row>
    <row r="669" s="13" customFormat="1">
      <c r="A669" s="13"/>
      <c r="B669" s="233"/>
      <c r="C669" s="234"/>
      <c r="D669" s="235" t="s">
        <v>173</v>
      </c>
      <c r="E669" s="236" t="s">
        <v>19</v>
      </c>
      <c r="F669" s="237" t="s">
        <v>1039</v>
      </c>
      <c r="G669" s="234"/>
      <c r="H669" s="238">
        <v>2638.5</v>
      </c>
      <c r="I669" s="239"/>
      <c r="J669" s="234"/>
      <c r="K669" s="234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173</v>
      </c>
      <c r="AU669" s="244" t="s">
        <v>106</v>
      </c>
      <c r="AV669" s="13" t="s">
        <v>106</v>
      </c>
      <c r="AW669" s="13" t="s">
        <v>33</v>
      </c>
      <c r="AX669" s="13" t="s">
        <v>80</v>
      </c>
      <c r="AY669" s="244" t="s">
        <v>163</v>
      </c>
    </row>
    <row r="670" s="2" customFormat="1" ht="21.75" customHeight="1">
      <c r="A670" s="40"/>
      <c r="B670" s="41"/>
      <c r="C670" s="220" t="s">
        <v>975</v>
      </c>
      <c r="D670" s="220" t="s">
        <v>166</v>
      </c>
      <c r="E670" s="221" t="s">
        <v>1828</v>
      </c>
      <c r="F670" s="222" t="s">
        <v>1829</v>
      </c>
      <c r="G670" s="223" t="s">
        <v>169</v>
      </c>
      <c r="H670" s="224">
        <v>2638.5</v>
      </c>
      <c r="I670" s="225"/>
      <c r="J670" s="226">
        <f>ROUND(I670*H670,2)</f>
        <v>0</v>
      </c>
      <c r="K670" s="222" t="s">
        <v>170</v>
      </c>
      <c r="L670" s="46"/>
      <c r="M670" s="227" t="s">
        <v>19</v>
      </c>
      <c r="N670" s="228" t="s">
        <v>44</v>
      </c>
      <c r="O670" s="86"/>
      <c r="P670" s="229">
        <f>O670*H670</f>
        <v>0</v>
      </c>
      <c r="Q670" s="229">
        <v>0.0054599999999999996</v>
      </c>
      <c r="R670" s="229">
        <f>Q670*H670</f>
        <v>14.40621</v>
      </c>
      <c r="S670" s="229">
        <v>0</v>
      </c>
      <c r="T670" s="230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1" t="s">
        <v>171</v>
      </c>
      <c r="AT670" s="231" t="s">
        <v>166</v>
      </c>
      <c r="AU670" s="231" t="s">
        <v>106</v>
      </c>
      <c r="AY670" s="19" t="s">
        <v>163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9" t="s">
        <v>106</v>
      </c>
      <c r="BK670" s="232">
        <f>ROUND(I670*H670,2)</f>
        <v>0</v>
      </c>
      <c r="BL670" s="19" t="s">
        <v>171</v>
      </c>
      <c r="BM670" s="231" t="s">
        <v>1830</v>
      </c>
    </row>
    <row r="671" s="13" customFormat="1">
      <c r="A671" s="13"/>
      <c r="B671" s="233"/>
      <c r="C671" s="234"/>
      <c r="D671" s="235" t="s">
        <v>173</v>
      </c>
      <c r="E671" s="236" t="s">
        <v>19</v>
      </c>
      <c r="F671" s="237" t="s">
        <v>1039</v>
      </c>
      <c r="G671" s="234"/>
      <c r="H671" s="238">
        <v>2638.5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173</v>
      </c>
      <c r="AU671" s="244" t="s">
        <v>106</v>
      </c>
      <c r="AV671" s="13" t="s">
        <v>106</v>
      </c>
      <c r="AW671" s="13" t="s">
        <v>33</v>
      </c>
      <c r="AX671" s="13" t="s">
        <v>80</v>
      </c>
      <c r="AY671" s="244" t="s">
        <v>163</v>
      </c>
    </row>
    <row r="672" s="2" customFormat="1" ht="33" customHeight="1">
      <c r="A672" s="40"/>
      <c r="B672" s="41"/>
      <c r="C672" s="220" t="s">
        <v>983</v>
      </c>
      <c r="D672" s="220" t="s">
        <v>166</v>
      </c>
      <c r="E672" s="221" t="s">
        <v>1831</v>
      </c>
      <c r="F672" s="222" t="s">
        <v>1832</v>
      </c>
      <c r="G672" s="223" t="s">
        <v>169</v>
      </c>
      <c r="H672" s="224">
        <v>2650.5</v>
      </c>
      <c r="I672" s="225"/>
      <c r="J672" s="226">
        <f>ROUND(I672*H672,2)</f>
        <v>0</v>
      </c>
      <c r="K672" s="222" t="s">
        <v>170</v>
      </c>
      <c r="L672" s="46"/>
      <c r="M672" s="227" t="s">
        <v>19</v>
      </c>
      <c r="N672" s="228" t="s">
        <v>44</v>
      </c>
      <c r="O672" s="86"/>
      <c r="P672" s="229">
        <f>O672*H672</f>
        <v>0</v>
      </c>
      <c r="Q672" s="229">
        <v>0.042180000000000002</v>
      </c>
      <c r="R672" s="229">
        <f>Q672*H672</f>
        <v>111.79809</v>
      </c>
      <c r="S672" s="229">
        <v>0</v>
      </c>
      <c r="T672" s="23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31" t="s">
        <v>171</v>
      </c>
      <c r="AT672" s="231" t="s">
        <v>166</v>
      </c>
      <c r="AU672" s="231" t="s">
        <v>106</v>
      </c>
      <c r="AY672" s="19" t="s">
        <v>163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9" t="s">
        <v>106</v>
      </c>
      <c r="BK672" s="232">
        <f>ROUND(I672*H672,2)</f>
        <v>0</v>
      </c>
      <c r="BL672" s="19" t="s">
        <v>171</v>
      </c>
      <c r="BM672" s="231" t="s">
        <v>1833</v>
      </c>
    </row>
    <row r="673" s="2" customFormat="1" ht="33" customHeight="1">
      <c r="A673" s="40"/>
      <c r="B673" s="41"/>
      <c r="C673" s="220" t="s">
        <v>1834</v>
      </c>
      <c r="D673" s="220" t="s">
        <v>166</v>
      </c>
      <c r="E673" s="221" t="s">
        <v>1835</v>
      </c>
      <c r="F673" s="222" t="s">
        <v>1836</v>
      </c>
      <c r="G673" s="223" t="s">
        <v>169</v>
      </c>
      <c r="H673" s="224">
        <v>2650.5</v>
      </c>
      <c r="I673" s="225"/>
      <c r="J673" s="226">
        <f>ROUND(I673*H673,2)</f>
        <v>0</v>
      </c>
      <c r="K673" s="222" t="s">
        <v>170</v>
      </c>
      <c r="L673" s="46"/>
      <c r="M673" s="227" t="s">
        <v>19</v>
      </c>
      <c r="N673" s="228" t="s">
        <v>44</v>
      </c>
      <c r="O673" s="86"/>
      <c r="P673" s="229">
        <f>O673*H673</f>
        <v>0</v>
      </c>
      <c r="Q673" s="229">
        <v>0.0043800000000000002</v>
      </c>
      <c r="R673" s="229">
        <f>Q673*H673</f>
        <v>11.60919</v>
      </c>
      <c r="S673" s="229">
        <v>0</v>
      </c>
      <c r="T673" s="230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31" t="s">
        <v>171</v>
      </c>
      <c r="AT673" s="231" t="s">
        <v>166</v>
      </c>
      <c r="AU673" s="231" t="s">
        <v>106</v>
      </c>
      <c r="AY673" s="19" t="s">
        <v>163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9" t="s">
        <v>106</v>
      </c>
      <c r="BK673" s="232">
        <f>ROUND(I673*H673,2)</f>
        <v>0</v>
      </c>
      <c r="BL673" s="19" t="s">
        <v>171</v>
      </c>
      <c r="BM673" s="231" t="s">
        <v>1837</v>
      </c>
    </row>
    <row r="674" s="13" customFormat="1">
      <c r="A674" s="13"/>
      <c r="B674" s="233"/>
      <c r="C674" s="234"/>
      <c r="D674" s="235" t="s">
        <v>173</v>
      </c>
      <c r="E674" s="236" t="s">
        <v>19</v>
      </c>
      <c r="F674" s="237" t="s">
        <v>1838</v>
      </c>
      <c r="G674" s="234"/>
      <c r="H674" s="238">
        <v>2650.5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173</v>
      </c>
      <c r="AU674" s="244" t="s">
        <v>106</v>
      </c>
      <c r="AV674" s="13" t="s">
        <v>106</v>
      </c>
      <c r="AW674" s="13" t="s">
        <v>33</v>
      </c>
      <c r="AX674" s="13" t="s">
        <v>80</v>
      </c>
      <c r="AY674" s="244" t="s">
        <v>163</v>
      </c>
    </row>
    <row r="675" s="2" customFormat="1" ht="21.75" customHeight="1">
      <c r="A675" s="40"/>
      <c r="B675" s="41"/>
      <c r="C675" s="220" t="s">
        <v>434</v>
      </c>
      <c r="D675" s="220" t="s">
        <v>166</v>
      </c>
      <c r="E675" s="221" t="s">
        <v>1839</v>
      </c>
      <c r="F675" s="222" t="s">
        <v>1840</v>
      </c>
      <c r="G675" s="223" t="s">
        <v>169</v>
      </c>
      <c r="H675" s="224">
        <v>2650.5</v>
      </c>
      <c r="I675" s="225"/>
      <c r="J675" s="226">
        <f>ROUND(I675*H675,2)</f>
        <v>0</v>
      </c>
      <c r="K675" s="222" t="s">
        <v>170</v>
      </c>
      <c r="L675" s="46"/>
      <c r="M675" s="227" t="s">
        <v>19</v>
      </c>
      <c r="N675" s="228" t="s">
        <v>44</v>
      </c>
      <c r="O675" s="86"/>
      <c r="P675" s="229">
        <f>O675*H675</f>
        <v>0</v>
      </c>
      <c r="Q675" s="229">
        <v>0.00025999999999999998</v>
      </c>
      <c r="R675" s="229">
        <f>Q675*H675</f>
        <v>0.68912999999999991</v>
      </c>
      <c r="S675" s="229">
        <v>0</v>
      </c>
      <c r="T675" s="230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1" t="s">
        <v>171</v>
      </c>
      <c r="AT675" s="231" t="s">
        <v>166</v>
      </c>
      <c r="AU675" s="231" t="s">
        <v>106</v>
      </c>
      <c r="AY675" s="19" t="s">
        <v>163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9" t="s">
        <v>106</v>
      </c>
      <c r="BK675" s="232">
        <f>ROUND(I675*H675,2)</f>
        <v>0</v>
      </c>
      <c r="BL675" s="19" t="s">
        <v>171</v>
      </c>
      <c r="BM675" s="231" t="s">
        <v>1841</v>
      </c>
    </row>
    <row r="676" s="13" customFormat="1">
      <c r="A676" s="13"/>
      <c r="B676" s="233"/>
      <c r="C676" s="234"/>
      <c r="D676" s="235" t="s">
        <v>173</v>
      </c>
      <c r="E676" s="236" t="s">
        <v>19</v>
      </c>
      <c r="F676" s="237" t="s">
        <v>1838</v>
      </c>
      <c r="G676" s="234"/>
      <c r="H676" s="238">
        <v>2650.5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173</v>
      </c>
      <c r="AU676" s="244" t="s">
        <v>106</v>
      </c>
      <c r="AV676" s="13" t="s">
        <v>106</v>
      </c>
      <c r="AW676" s="13" t="s">
        <v>33</v>
      </c>
      <c r="AX676" s="13" t="s">
        <v>80</v>
      </c>
      <c r="AY676" s="244" t="s">
        <v>163</v>
      </c>
    </row>
    <row r="677" s="2" customFormat="1" ht="33" customHeight="1">
      <c r="A677" s="40"/>
      <c r="B677" s="41"/>
      <c r="C677" s="220" t="s">
        <v>438</v>
      </c>
      <c r="D677" s="220" t="s">
        <v>166</v>
      </c>
      <c r="E677" s="221" t="s">
        <v>1842</v>
      </c>
      <c r="F677" s="222" t="s">
        <v>1843</v>
      </c>
      <c r="G677" s="223" t="s">
        <v>169</v>
      </c>
      <c r="H677" s="224">
        <v>2638.5</v>
      </c>
      <c r="I677" s="225"/>
      <c r="J677" s="226">
        <f>ROUND(I677*H677,2)</f>
        <v>0</v>
      </c>
      <c r="K677" s="222" t="s">
        <v>170</v>
      </c>
      <c r="L677" s="46"/>
      <c r="M677" s="227" t="s">
        <v>19</v>
      </c>
      <c r="N677" s="228" t="s">
        <v>44</v>
      </c>
      <c r="O677" s="86"/>
      <c r="P677" s="229">
        <f>O677*H677</f>
        <v>0</v>
      </c>
      <c r="Q677" s="229">
        <v>0.0026800000000000001</v>
      </c>
      <c r="R677" s="229">
        <f>Q677*H677</f>
        <v>7.07118</v>
      </c>
      <c r="S677" s="229">
        <v>0</v>
      </c>
      <c r="T677" s="230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31" t="s">
        <v>171</v>
      </c>
      <c r="AT677" s="231" t="s">
        <v>166</v>
      </c>
      <c r="AU677" s="231" t="s">
        <v>106</v>
      </c>
      <c r="AY677" s="19" t="s">
        <v>163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9" t="s">
        <v>106</v>
      </c>
      <c r="BK677" s="232">
        <f>ROUND(I677*H677,2)</f>
        <v>0</v>
      </c>
      <c r="BL677" s="19" t="s">
        <v>171</v>
      </c>
      <c r="BM677" s="231" t="s">
        <v>1844</v>
      </c>
    </row>
    <row r="678" s="13" customFormat="1">
      <c r="A678" s="13"/>
      <c r="B678" s="233"/>
      <c r="C678" s="234"/>
      <c r="D678" s="235" t="s">
        <v>173</v>
      </c>
      <c r="E678" s="236" t="s">
        <v>19</v>
      </c>
      <c r="F678" s="237" t="s">
        <v>1845</v>
      </c>
      <c r="G678" s="234"/>
      <c r="H678" s="238">
        <v>2638.5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173</v>
      </c>
      <c r="AU678" s="244" t="s">
        <v>106</v>
      </c>
      <c r="AV678" s="13" t="s">
        <v>106</v>
      </c>
      <c r="AW678" s="13" t="s">
        <v>33</v>
      </c>
      <c r="AX678" s="13" t="s">
        <v>72</v>
      </c>
      <c r="AY678" s="244" t="s">
        <v>163</v>
      </c>
    </row>
    <row r="679" s="14" customFormat="1">
      <c r="A679" s="14"/>
      <c r="B679" s="245"/>
      <c r="C679" s="246"/>
      <c r="D679" s="235" t="s">
        <v>173</v>
      </c>
      <c r="E679" s="247" t="s">
        <v>1039</v>
      </c>
      <c r="F679" s="248" t="s">
        <v>175</v>
      </c>
      <c r="G679" s="246"/>
      <c r="H679" s="249">
        <v>2638.5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173</v>
      </c>
      <c r="AU679" s="255" t="s">
        <v>106</v>
      </c>
      <c r="AV679" s="14" t="s">
        <v>171</v>
      </c>
      <c r="AW679" s="14" t="s">
        <v>33</v>
      </c>
      <c r="AX679" s="14" t="s">
        <v>80</v>
      </c>
      <c r="AY679" s="255" t="s">
        <v>163</v>
      </c>
    </row>
    <row r="680" s="2" customFormat="1" ht="33" customHeight="1">
      <c r="A680" s="40"/>
      <c r="B680" s="41"/>
      <c r="C680" s="220" t="s">
        <v>1846</v>
      </c>
      <c r="D680" s="220" t="s">
        <v>166</v>
      </c>
      <c r="E680" s="221" t="s">
        <v>1847</v>
      </c>
      <c r="F680" s="222" t="s">
        <v>1848</v>
      </c>
      <c r="G680" s="223" t="s">
        <v>169</v>
      </c>
      <c r="H680" s="224">
        <v>12</v>
      </c>
      <c r="I680" s="225"/>
      <c r="J680" s="226">
        <f>ROUND(I680*H680,2)</f>
        <v>0</v>
      </c>
      <c r="K680" s="222" t="s">
        <v>170</v>
      </c>
      <c r="L680" s="46"/>
      <c r="M680" s="227" t="s">
        <v>19</v>
      </c>
      <c r="N680" s="228" t="s">
        <v>44</v>
      </c>
      <c r="O680" s="86"/>
      <c r="P680" s="229">
        <f>O680*H680</f>
        <v>0</v>
      </c>
      <c r="Q680" s="229">
        <v>0.0026800000000000001</v>
      </c>
      <c r="R680" s="229">
        <f>Q680*H680</f>
        <v>0.032160000000000001</v>
      </c>
      <c r="S680" s="229">
        <v>0</v>
      </c>
      <c r="T680" s="23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31" t="s">
        <v>171</v>
      </c>
      <c r="AT680" s="231" t="s">
        <v>166</v>
      </c>
      <c r="AU680" s="231" t="s">
        <v>106</v>
      </c>
      <c r="AY680" s="19" t="s">
        <v>163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9" t="s">
        <v>106</v>
      </c>
      <c r="BK680" s="232">
        <f>ROUND(I680*H680,2)</f>
        <v>0</v>
      </c>
      <c r="BL680" s="19" t="s">
        <v>171</v>
      </c>
      <c r="BM680" s="231" t="s">
        <v>1849</v>
      </c>
    </row>
    <row r="681" s="13" customFormat="1">
      <c r="A681" s="13"/>
      <c r="B681" s="233"/>
      <c r="C681" s="234"/>
      <c r="D681" s="235" t="s">
        <v>173</v>
      </c>
      <c r="E681" s="236" t="s">
        <v>19</v>
      </c>
      <c r="F681" s="237" t="s">
        <v>1850</v>
      </c>
      <c r="G681" s="234"/>
      <c r="H681" s="238">
        <v>12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173</v>
      </c>
      <c r="AU681" s="244" t="s">
        <v>106</v>
      </c>
      <c r="AV681" s="13" t="s">
        <v>106</v>
      </c>
      <c r="AW681" s="13" t="s">
        <v>33</v>
      </c>
      <c r="AX681" s="13" t="s">
        <v>72</v>
      </c>
      <c r="AY681" s="244" t="s">
        <v>163</v>
      </c>
    </row>
    <row r="682" s="14" customFormat="1">
      <c r="A682" s="14"/>
      <c r="B682" s="245"/>
      <c r="C682" s="246"/>
      <c r="D682" s="235" t="s">
        <v>173</v>
      </c>
      <c r="E682" s="247" t="s">
        <v>996</v>
      </c>
      <c r="F682" s="248" t="s">
        <v>175</v>
      </c>
      <c r="G682" s="246"/>
      <c r="H682" s="249">
        <v>12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173</v>
      </c>
      <c r="AU682" s="255" t="s">
        <v>106</v>
      </c>
      <c r="AV682" s="14" t="s">
        <v>171</v>
      </c>
      <c r="AW682" s="14" t="s">
        <v>33</v>
      </c>
      <c r="AX682" s="14" t="s">
        <v>80</v>
      </c>
      <c r="AY682" s="255" t="s">
        <v>163</v>
      </c>
    </row>
    <row r="683" s="2" customFormat="1" ht="33" customHeight="1">
      <c r="A683" s="40"/>
      <c r="B683" s="41"/>
      <c r="C683" s="220" t="s">
        <v>1851</v>
      </c>
      <c r="D683" s="220" t="s">
        <v>166</v>
      </c>
      <c r="E683" s="221" t="s">
        <v>1852</v>
      </c>
      <c r="F683" s="222" t="s">
        <v>1853</v>
      </c>
      <c r="G683" s="223" t="s">
        <v>169</v>
      </c>
      <c r="H683" s="224">
        <v>381.95400000000001</v>
      </c>
      <c r="I683" s="225"/>
      <c r="J683" s="226">
        <f>ROUND(I683*H683,2)</f>
        <v>0</v>
      </c>
      <c r="K683" s="222" t="s">
        <v>170</v>
      </c>
      <c r="L683" s="46"/>
      <c r="M683" s="227" t="s">
        <v>19</v>
      </c>
      <c r="N683" s="228" t="s">
        <v>44</v>
      </c>
      <c r="O683" s="86"/>
      <c r="P683" s="229">
        <f>O683*H683</f>
        <v>0</v>
      </c>
      <c r="Q683" s="229">
        <v>0</v>
      </c>
      <c r="R683" s="229">
        <f>Q683*H683</f>
        <v>0</v>
      </c>
      <c r="S683" s="229">
        <v>0</v>
      </c>
      <c r="T683" s="230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1" t="s">
        <v>171</v>
      </c>
      <c r="AT683" s="231" t="s">
        <v>166</v>
      </c>
      <c r="AU683" s="231" t="s">
        <v>106</v>
      </c>
      <c r="AY683" s="19" t="s">
        <v>163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19" t="s">
        <v>106</v>
      </c>
      <c r="BK683" s="232">
        <f>ROUND(I683*H683,2)</f>
        <v>0</v>
      </c>
      <c r="BL683" s="19" t="s">
        <v>171</v>
      </c>
      <c r="BM683" s="231" t="s">
        <v>1854</v>
      </c>
    </row>
    <row r="684" s="13" customFormat="1">
      <c r="A684" s="13"/>
      <c r="B684" s="233"/>
      <c r="C684" s="234"/>
      <c r="D684" s="235" t="s">
        <v>173</v>
      </c>
      <c r="E684" s="236" t="s">
        <v>19</v>
      </c>
      <c r="F684" s="237" t="s">
        <v>1855</v>
      </c>
      <c r="G684" s="234"/>
      <c r="H684" s="238">
        <v>34.975999999999999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173</v>
      </c>
      <c r="AU684" s="244" t="s">
        <v>106</v>
      </c>
      <c r="AV684" s="13" t="s">
        <v>106</v>
      </c>
      <c r="AW684" s="13" t="s">
        <v>33</v>
      </c>
      <c r="AX684" s="13" t="s">
        <v>72</v>
      </c>
      <c r="AY684" s="244" t="s">
        <v>163</v>
      </c>
    </row>
    <row r="685" s="13" customFormat="1">
      <c r="A685" s="13"/>
      <c r="B685" s="233"/>
      <c r="C685" s="234"/>
      <c r="D685" s="235" t="s">
        <v>173</v>
      </c>
      <c r="E685" s="236" t="s">
        <v>19</v>
      </c>
      <c r="F685" s="237" t="s">
        <v>1856</v>
      </c>
      <c r="G685" s="234"/>
      <c r="H685" s="238">
        <v>111.477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173</v>
      </c>
      <c r="AU685" s="244" t="s">
        <v>106</v>
      </c>
      <c r="AV685" s="13" t="s">
        <v>106</v>
      </c>
      <c r="AW685" s="13" t="s">
        <v>33</v>
      </c>
      <c r="AX685" s="13" t="s">
        <v>72</v>
      </c>
      <c r="AY685" s="244" t="s">
        <v>163</v>
      </c>
    </row>
    <row r="686" s="13" customFormat="1">
      <c r="A686" s="13"/>
      <c r="B686" s="233"/>
      <c r="C686" s="234"/>
      <c r="D686" s="235" t="s">
        <v>173</v>
      </c>
      <c r="E686" s="236" t="s">
        <v>19</v>
      </c>
      <c r="F686" s="237" t="s">
        <v>1857</v>
      </c>
      <c r="G686" s="234"/>
      <c r="H686" s="238">
        <v>115.968</v>
      </c>
      <c r="I686" s="239"/>
      <c r="J686" s="234"/>
      <c r="K686" s="234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173</v>
      </c>
      <c r="AU686" s="244" t="s">
        <v>106</v>
      </c>
      <c r="AV686" s="13" t="s">
        <v>106</v>
      </c>
      <c r="AW686" s="13" t="s">
        <v>33</v>
      </c>
      <c r="AX686" s="13" t="s">
        <v>72</v>
      </c>
      <c r="AY686" s="244" t="s">
        <v>163</v>
      </c>
    </row>
    <row r="687" s="13" customFormat="1">
      <c r="A687" s="13"/>
      <c r="B687" s="233"/>
      <c r="C687" s="234"/>
      <c r="D687" s="235" t="s">
        <v>173</v>
      </c>
      <c r="E687" s="236" t="s">
        <v>19</v>
      </c>
      <c r="F687" s="237" t="s">
        <v>1858</v>
      </c>
      <c r="G687" s="234"/>
      <c r="H687" s="238">
        <v>119.533</v>
      </c>
      <c r="I687" s="239"/>
      <c r="J687" s="234"/>
      <c r="K687" s="234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173</v>
      </c>
      <c r="AU687" s="244" t="s">
        <v>106</v>
      </c>
      <c r="AV687" s="13" t="s">
        <v>106</v>
      </c>
      <c r="AW687" s="13" t="s">
        <v>33</v>
      </c>
      <c r="AX687" s="13" t="s">
        <v>72</v>
      </c>
      <c r="AY687" s="244" t="s">
        <v>163</v>
      </c>
    </row>
    <row r="688" s="14" customFormat="1">
      <c r="A688" s="14"/>
      <c r="B688" s="245"/>
      <c r="C688" s="246"/>
      <c r="D688" s="235" t="s">
        <v>173</v>
      </c>
      <c r="E688" s="247" t="s">
        <v>19</v>
      </c>
      <c r="F688" s="248" t="s">
        <v>175</v>
      </c>
      <c r="G688" s="246"/>
      <c r="H688" s="249">
        <v>381.95400000000001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173</v>
      </c>
      <c r="AU688" s="255" t="s">
        <v>106</v>
      </c>
      <c r="AV688" s="14" t="s">
        <v>171</v>
      </c>
      <c r="AW688" s="14" t="s">
        <v>33</v>
      </c>
      <c r="AX688" s="14" t="s">
        <v>80</v>
      </c>
      <c r="AY688" s="255" t="s">
        <v>163</v>
      </c>
    </row>
    <row r="689" s="2" customFormat="1" ht="16.5" customHeight="1">
      <c r="A689" s="40"/>
      <c r="B689" s="41"/>
      <c r="C689" s="220" t="s">
        <v>1859</v>
      </c>
      <c r="D689" s="220" t="s">
        <v>166</v>
      </c>
      <c r="E689" s="221" t="s">
        <v>1860</v>
      </c>
      <c r="F689" s="222" t="s">
        <v>1861</v>
      </c>
      <c r="G689" s="223" t="s">
        <v>169</v>
      </c>
      <c r="H689" s="224">
        <v>2950.5</v>
      </c>
      <c r="I689" s="225"/>
      <c r="J689" s="226">
        <f>ROUND(I689*H689,2)</f>
        <v>0</v>
      </c>
      <c r="K689" s="222" t="s">
        <v>170</v>
      </c>
      <c r="L689" s="46"/>
      <c r="M689" s="227" t="s">
        <v>19</v>
      </c>
      <c r="N689" s="228" t="s">
        <v>44</v>
      </c>
      <c r="O689" s="86"/>
      <c r="P689" s="229">
        <f>O689*H689</f>
        <v>0</v>
      </c>
      <c r="Q689" s="229">
        <v>0</v>
      </c>
      <c r="R689" s="229">
        <f>Q689*H689</f>
        <v>0</v>
      </c>
      <c r="S689" s="229">
        <v>0</v>
      </c>
      <c r="T689" s="230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31" t="s">
        <v>171</v>
      </c>
      <c r="AT689" s="231" t="s">
        <v>166</v>
      </c>
      <c r="AU689" s="231" t="s">
        <v>106</v>
      </c>
      <c r="AY689" s="19" t="s">
        <v>163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9" t="s">
        <v>106</v>
      </c>
      <c r="BK689" s="232">
        <f>ROUND(I689*H689,2)</f>
        <v>0</v>
      </c>
      <c r="BL689" s="19" t="s">
        <v>171</v>
      </c>
      <c r="BM689" s="231" t="s">
        <v>1862</v>
      </c>
    </row>
    <row r="690" s="13" customFormat="1">
      <c r="A690" s="13"/>
      <c r="B690" s="233"/>
      <c r="C690" s="234"/>
      <c r="D690" s="235" t="s">
        <v>173</v>
      </c>
      <c r="E690" s="236" t="s">
        <v>19</v>
      </c>
      <c r="F690" s="237" t="s">
        <v>1863</v>
      </c>
      <c r="G690" s="234"/>
      <c r="H690" s="238">
        <v>2950.5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173</v>
      </c>
      <c r="AU690" s="244" t="s">
        <v>106</v>
      </c>
      <c r="AV690" s="13" t="s">
        <v>106</v>
      </c>
      <c r="AW690" s="13" t="s">
        <v>33</v>
      </c>
      <c r="AX690" s="13" t="s">
        <v>80</v>
      </c>
      <c r="AY690" s="244" t="s">
        <v>163</v>
      </c>
    </row>
    <row r="691" s="2" customFormat="1" ht="21.75" customHeight="1">
      <c r="A691" s="40"/>
      <c r="B691" s="41"/>
      <c r="C691" s="220" t="s">
        <v>1864</v>
      </c>
      <c r="D691" s="220" t="s">
        <v>166</v>
      </c>
      <c r="E691" s="221" t="s">
        <v>1865</v>
      </c>
      <c r="F691" s="222" t="s">
        <v>1866</v>
      </c>
      <c r="G691" s="223" t="s">
        <v>178</v>
      </c>
      <c r="H691" s="224">
        <v>25.919</v>
      </c>
      <c r="I691" s="225"/>
      <c r="J691" s="226">
        <f>ROUND(I691*H691,2)</f>
        <v>0</v>
      </c>
      <c r="K691" s="222" t="s">
        <v>170</v>
      </c>
      <c r="L691" s="46"/>
      <c r="M691" s="227" t="s">
        <v>19</v>
      </c>
      <c r="N691" s="228" t="s">
        <v>44</v>
      </c>
      <c r="O691" s="86"/>
      <c r="P691" s="229">
        <f>O691*H691</f>
        <v>0</v>
      </c>
      <c r="Q691" s="229">
        <v>2.2563399999999998</v>
      </c>
      <c r="R691" s="229">
        <f>Q691*H691</f>
        <v>58.482076459999995</v>
      </c>
      <c r="S691" s="229">
        <v>0</v>
      </c>
      <c r="T691" s="230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1" t="s">
        <v>171</v>
      </c>
      <c r="AT691" s="231" t="s">
        <v>166</v>
      </c>
      <c r="AU691" s="231" t="s">
        <v>106</v>
      </c>
      <c r="AY691" s="19" t="s">
        <v>163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9" t="s">
        <v>106</v>
      </c>
      <c r="BK691" s="232">
        <f>ROUND(I691*H691,2)</f>
        <v>0</v>
      </c>
      <c r="BL691" s="19" t="s">
        <v>171</v>
      </c>
      <c r="BM691" s="231" t="s">
        <v>1867</v>
      </c>
    </row>
    <row r="692" s="13" customFormat="1">
      <c r="A692" s="13"/>
      <c r="B692" s="233"/>
      <c r="C692" s="234"/>
      <c r="D692" s="235" t="s">
        <v>173</v>
      </c>
      <c r="E692" s="236" t="s">
        <v>19</v>
      </c>
      <c r="F692" s="237" t="s">
        <v>1868</v>
      </c>
      <c r="G692" s="234"/>
      <c r="H692" s="238">
        <v>25.919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173</v>
      </c>
      <c r="AU692" s="244" t="s">
        <v>106</v>
      </c>
      <c r="AV692" s="13" t="s">
        <v>106</v>
      </c>
      <c r="AW692" s="13" t="s">
        <v>33</v>
      </c>
      <c r="AX692" s="13" t="s">
        <v>72</v>
      </c>
      <c r="AY692" s="244" t="s">
        <v>163</v>
      </c>
    </row>
    <row r="693" s="14" customFormat="1">
      <c r="A693" s="14"/>
      <c r="B693" s="245"/>
      <c r="C693" s="246"/>
      <c r="D693" s="235" t="s">
        <v>173</v>
      </c>
      <c r="E693" s="247" t="s">
        <v>19</v>
      </c>
      <c r="F693" s="248" t="s">
        <v>175</v>
      </c>
      <c r="G693" s="246"/>
      <c r="H693" s="249">
        <v>25.919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173</v>
      </c>
      <c r="AU693" s="255" t="s">
        <v>106</v>
      </c>
      <c r="AV693" s="14" t="s">
        <v>171</v>
      </c>
      <c r="AW693" s="14" t="s">
        <v>33</v>
      </c>
      <c r="AX693" s="14" t="s">
        <v>80</v>
      </c>
      <c r="AY693" s="255" t="s">
        <v>163</v>
      </c>
    </row>
    <row r="694" s="2" customFormat="1" ht="21.75" customHeight="1">
      <c r="A694" s="40"/>
      <c r="B694" s="41"/>
      <c r="C694" s="220" t="s">
        <v>1869</v>
      </c>
      <c r="D694" s="220" t="s">
        <v>166</v>
      </c>
      <c r="E694" s="221" t="s">
        <v>1870</v>
      </c>
      <c r="F694" s="222" t="s">
        <v>1871</v>
      </c>
      <c r="G694" s="223" t="s">
        <v>178</v>
      </c>
      <c r="H694" s="224">
        <v>13.593999999999999</v>
      </c>
      <c r="I694" s="225"/>
      <c r="J694" s="226">
        <f>ROUND(I694*H694,2)</f>
        <v>0</v>
      </c>
      <c r="K694" s="222" t="s">
        <v>170</v>
      </c>
      <c r="L694" s="46"/>
      <c r="M694" s="227" t="s">
        <v>19</v>
      </c>
      <c r="N694" s="228" t="s">
        <v>44</v>
      </c>
      <c r="O694" s="86"/>
      <c r="P694" s="229">
        <f>O694*H694</f>
        <v>0</v>
      </c>
      <c r="Q694" s="229">
        <v>2.2563399999999998</v>
      </c>
      <c r="R694" s="229">
        <f>Q694*H694</f>
        <v>30.672685959999995</v>
      </c>
      <c r="S694" s="229">
        <v>0</v>
      </c>
      <c r="T694" s="230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31" t="s">
        <v>171</v>
      </c>
      <c r="AT694" s="231" t="s">
        <v>166</v>
      </c>
      <c r="AU694" s="231" t="s">
        <v>106</v>
      </c>
      <c r="AY694" s="19" t="s">
        <v>163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9" t="s">
        <v>106</v>
      </c>
      <c r="BK694" s="232">
        <f>ROUND(I694*H694,2)</f>
        <v>0</v>
      </c>
      <c r="BL694" s="19" t="s">
        <v>171</v>
      </c>
      <c r="BM694" s="231" t="s">
        <v>1872</v>
      </c>
    </row>
    <row r="695" s="13" customFormat="1">
      <c r="A695" s="13"/>
      <c r="B695" s="233"/>
      <c r="C695" s="234"/>
      <c r="D695" s="235" t="s">
        <v>173</v>
      </c>
      <c r="E695" s="236" t="s">
        <v>19</v>
      </c>
      <c r="F695" s="237" t="s">
        <v>1873</v>
      </c>
      <c r="G695" s="234"/>
      <c r="H695" s="238">
        <v>0.60999999999999999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173</v>
      </c>
      <c r="AU695" s="244" t="s">
        <v>106</v>
      </c>
      <c r="AV695" s="13" t="s">
        <v>106</v>
      </c>
      <c r="AW695" s="13" t="s">
        <v>33</v>
      </c>
      <c r="AX695" s="13" t="s">
        <v>72</v>
      </c>
      <c r="AY695" s="244" t="s">
        <v>163</v>
      </c>
    </row>
    <row r="696" s="13" customFormat="1">
      <c r="A696" s="13"/>
      <c r="B696" s="233"/>
      <c r="C696" s="234"/>
      <c r="D696" s="235" t="s">
        <v>173</v>
      </c>
      <c r="E696" s="236" t="s">
        <v>19</v>
      </c>
      <c r="F696" s="237" t="s">
        <v>1874</v>
      </c>
      <c r="G696" s="234"/>
      <c r="H696" s="238">
        <v>1.1839999999999999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173</v>
      </c>
      <c r="AU696" s="244" t="s">
        <v>106</v>
      </c>
      <c r="AV696" s="13" t="s">
        <v>106</v>
      </c>
      <c r="AW696" s="13" t="s">
        <v>33</v>
      </c>
      <c r="AX696" s="13" t="s">
        <v>72</v>
      </c>
      <c r="AY696" s="244" t="s">
        <v>163</v>
      </c>
    </row>
    <row r="697" s="13" customFormat="1">
      <c r="A697" s="13"/>
      <c r="B697" s="233"/>
      <c r="C697" s="234"/>
      <c r="D697" s="235" t="s">
        <v>173</v>
      </c>
      <c r="E697" s="236" t="s">
        <v>19</v>
      </c>
      <c r="F697" s="237" t="s">
        <v>1875</v>
      </c>
      <c r="G697" s="234"/>
      <c r="H697" s="238">
        <v>7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173</v>
      </c>
      <c r="AU697" s="244" t="s">
        <v>106</v>
      </c>
      <c r="AV697" s="13" t="s">
        <v>106</v>
      </c>
      <c r="AW697" s="13" t="s">
        <v>33</v>
      </c>
      <c r="AX697" s="13" t="s">
        <v>72</v>
      </c>
      <c r="AY697" s="244" t="s">
        <v>163</v>
      </c>
    </row>
    <row r="698" s="13" customFormat="1">
      <c r="A698" s="13"/>
      <c r="B698" s="233"/>
      <c r="C698" s="234"/>
      <c r="D698" s="235" t="s">
        <v>173</v>
      </c>
      <c r="E698" s="236" t="s">
        <v>19</v>
      </c>
      <c r="F698" s="237" t="s">
        <v>1876</v>
      </c>
      <c r="G698" s="234"/>
      <c r="H698" s="238">
        <v>4.7999999999999998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173</v>
      </c>
      <c r="AU698" s="244" t="s">
        <v>106</v>
      </c>
      <c r="AV698" s="13" t="s">
        <v>106</v>
      </c>
      <c r="AW698" s="13" t="s">
        <v>33</v>
      </c>
      <c r="AX698" s="13" t="s">
        <v>72</v>
      </c>
      <c r="AY698" s="244" t="s">
        <v>163</v>
      </c>
    </row>
    <row r="699" s="14" customFormat="1">
      <c r="A699" s="14"/>
      <c r="B699" s="245"/>
      <c r="C699" s="246"/>
      <c r="D699" s="235" t="s">
        <v>173</v>
      </c>
      <c r="E699" s="247" t="s">
        <v>19</v>
      </c>
      <c r="F699" s="248" t="s">
        <v>175</v>
      </c>
      <c r="G699" s="246"/>
      <c r="H699" s="249">
        <v>13.593999999999999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173</v>
      </c>
      <c r="AU699" s="255" t="s">
        <v>106</v>
      </c>
      <c r="AV699" s="14" t="s">
        <v>171</v>
      </c>
      <c r="AW699" s="14" t="s">
        <v>33</v>
      </c>
      <c r="AX699" s="14" t="s">
        <v>80</v>
      </c>
      <c r="AY699" s="255" t="s">
        <v>163</v>
      </c>
    </row>
    <row r="700" s="2" customFormat="1" ht="21.75" customHeight="1">
      <c r="A700" s="40"/>
      <c r="B700" s="41"/>
      <c r="C700" s="220" t="s">
        <v>1877</v>
      </c>
      <c r="D700" s="220" t="s">
        <v>166</v>
      </c>
      <c r="E700" s="221" t="s">
        <v>1878</v>
      </c>
      <c r="F700" s="222" t="s">
        <v>1879</v>
      </c>
      <c r="G700" s="223" t="s">
        <v>169</v>
      </c>
      <c r="H700" s="224">
        <v>2124.8000000000002</v>
      </c>
      <c r="I700" s="225"/>
      <c r="J700" s="226">
        <f>ROUND(I700*H700,2)</f>
        <v>0</v>
      </c>
      <c r="K700" s="222" t="s">
        <v>170</v>
      </c>
      <c r="L700" s="46"/>
      <c r="M700" s="227" t="s">
        <v>19</v>
      </c>
      <c r="N700" s="228" t="s">
        <v>44</v>
      </c>
      <c r="O700" s="86"/>
      <c r="P700" s="229">
        <f>O700*H700</f>
        <v>0</v>
      </c>
      <c r="Q700" s="229">
        <v>0.11219999999999999</v>
      </c>
      <c r="R700" s="229">
        <f>Q700*H700</f>
        <v>238.40255999999999</v>
      </c>
      <c r="S700" s="229">
        <v>0</v>
      </c>
      <c r="T700" s="230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31" t="s">
        <v>171</v>
      </c>
      <c r="AT700" s="231" t="s">
        <v>166</v>
      </c>
      <c r="AU700" s="231" t="s">
        <v>106</v>
      </c>
      <c r="AY700" s="19" t="s">
        <v>163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19" t="s">
        <v>106</v>
      </c>
      <c r="BK700" s="232">
        <f>ROUND(I700*H700,2)</f>
        <v>0</v>
      </c>
      <c r="BL700" s="19" t="s">
        <v>171</v>
      </c>
      <c r="BM700" s="231" t="s">
        <v>1880</v>
      </c>
    </row>
    <row r="701" s="15" customFormat="1">
      <c r="A701" s="15"/>
      <c r="B701" s="256"/>
      <c r="C701" s="257"/>
      <c r="D701" s="235" t="s">
        <v>173</v>
      </c>
      <c r="E701" s="258" t="s">
        <v>19</v>
      </c>
      <c r="F701" s="259" t="s">
        <v>1881</v>
      </c>
      <c r="G701" s="257"/>
      <c r="H701" s="258" t="s">
        <v>19</v>
      </c>
      <c r="I701" s="260"/>
      <c r="J701" s="257"/>
      <c r="K701" s="257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173</v>
      </c>
      <c r="AU701" s="265" t="s">
        <v>106</v>
      </c>
      <c r="AV701" s="15" t="s">
        <v>80</v>
      </c>
      <c r="AW701" s="15" t="s">
        <v>33</v>
      </c>
      <c r="AX701" s="15" t="s">
        <v>72</v>
      </c>
      <c r="AY701" s="265" t="s">
        <v>163</v>
      </c>
    </row>
    <row r="702" s="13" customFormat="1">
      <c r="A702" s="13"/>
      <c r="B702" s="233"/>
      <c r="C702" s="234"/>
      <c r="D702" s="235" t="s">
        <v>173</v>
      </c>
      <c r="E702" s="236" t="s">
        <v>19</v>
      </c>
      <c r="F702" s="237" t="s">
        <v>1882</v>
      </c>
      <c r="G702" s="234"/>
      <c r="H702" s="238">
        <v>2124.8000000000002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173</v>
      </c>
      <c r="AU702" s="244" t="s">
        <v>106</v>
      </c>
      <c r="AV702" s="13" t="s">
        <v>106</v>
      </c>
      <c r="AW702" s="13" t="s">
        <v>33</v>
      </c>
      <c r="AX702" s="13" t="s">
        <v>72</v>
      </c>
      <c r="AY702" s="244" t="s">
        <v>163</v>
      </c>
    </row>
    <row r="703" s="14" customFormat="1">
      <c r="A703" s="14"/>
      <c r="B703" s="245"/>
      <c r="C703" s="246"/>
      <c r="D703" s="235" t="s">
        <v>173</v>
      </c>
      <c r="E703" s="247" t="s">
        <v>19</v>
      </c>
      <c r="F703" s="248" t="s">
        <v>175</v>
      </c>
      <c r="G703" s="246"/>
      <c r="H703" s="249">
        <v>2124.8000000000002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173</v>
      </c>
      <c r="AU703" s="255" t="s">
        <v>106</v>
      </c>
      <c r="AV703" s="14" t="s">
        <v>171</v>
      </c>
      <c r="AW703" s="14" t="s">
        <v>33</v>
      </c>
      <c r="AX703" s="14" t="s">
        <v>80</v>
      </c>
      <c r="AY703" s="255" t="s">
        <v>163</v>
      </c>
    </row>
    <row r="704" s="2" customFormat="1" ht="21.75" customHeight="1">
      <c r="A704" s="40"/>
      <c r="B704" s="41"/>
      <c r="C704" s="220" t="s">
        <v>1883</v>
      </c>
      <c r="D704" s="220" t="s">
        <v>166</v>
      </c>
      <c r="E704" s="221" t="s">
        <v>1884</v>
      </c>
      <c r="F704" s="222" t="s">
        <v>1885</v>
      </c>
      <c r="G704" s="223" t="s">
        <v>169</v>
      </c>
      <c r="H704" s="224">
        <v>22.09</v>
      </c>
      <c r="I704" s="225"/>
      <c r="J704" s="226">
        <f>ROUND(I704*H704,2)</f>
        <v>0</v>
      </c>
      <c r="K704" s="222" t="s">
        <v>170</v>
      </c>
      <c r="L704" s="46"/>
      <c r="M704" s="227" t="s">
        <v>19</v>
      </c>
      <c r="N704" s="228" t="s">
        <v>44</v>
      </c>
      <c r="O704" s="86"/>
      <c r="P704" s="229">
        <f>O704*H704</f>
        <v>0</v>
      </c>
      <c r="Q704" s="229">
        <v>0.078539999999999999</v>
      </c>
      <c r="R704" s="229">
        <f>Q704*H704</f>
        <v>1.7349486000000001</v>
      </c>
      <c r="S704" s="229">
        <v>0</v>
      </c>
      <c r="T704" s="230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1" t="s">
        <v>171</v>
      </c>
      <c r="AT704" s="231" t="s">
        <v>166</v>
      </c>
      <c r="AU704" s="231" t="s">
        <v>106</v>
      </c>
      <c r="AY704" s="19" t="s">
        <v>163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9" t="s">
        <v>106</v>
      </c>
      <c r="BK704" s="232">
        <f>ROUND(I704*H704,2)</f>
        <v>0</v>
      </c>
      <c r="BL704" s="19" t="s">
        <v>171</v>
      </c>
      <c r="BM704" s="231" t="s">
        <v>1886</v>
      </c>
    </row>
    <row r="705" s="13" customFormat="1">
      <c r="A705" s="13"/>
      <c r="B705" s="233"/>
      <c r="C705" s="234"/>
      <c r="D705" s="235" t="s">
        <v>173</v>
      </c>
      <c r="E705" s="236" t="s">
        <v>19</v>
      </c>
      <c r="F705" s="237" t="s">
        <v>1887</v>
      </c>
      <c r="G705" s="234"/>
      <c r="H705" s="238">
        <v>22.09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173</v>
      </c>
      <c r="AU705" s="244" t="s">
        <v>106</v>
      </c>
      <c r="AV705" s="13" t="s">
        <v>106</v>
      </c>
      <c r="AW705" s="13" t="s">
        <v>33</v>
      </c>
      <c r="AX705" s="13" t="s">
        <v>80</v>
      </c>
      <c r="AY705" s="244" t="s">
        <v>163</v>
      </c>
    </row>
    <row r="706" s="2" customFormat="1" ht="33" customHeight="1">
      <c r="A706" s="40"/>
      <c r="B706" s="41"/>
      <c r="C706" s="220" t="s">
        <v>1888</v>
      </c>
      <c r="D706" s="220" t="s">
        <v>166</v>
      </c>
      <c r="E706" s="221" t="s">
        <v>1889</v>
      </c>
      <c r="F706" s="222" t="s">
        <v>1890</v>
      </c>
      <c r="G706" s="223" t="s">
        <v>169</v>
      </c>
      <c r="H706" s="224">
        <v>1543.4000000000001</v>
      </c>
      <c r="I706" s="225"/>
      <c r="J706" s="226">
        <f>ROUND(I706*H706,2)</f>
        <v>0</v>
      </c>
      <c r="K706" s="222" t="s">
        <v>170</v>
      </c>
      <c r="L706" s="46"/>
      <c r="M706" s="227" t="s">
        <v>19</v>
      </c>
      <c r="N706" s="228" t="s">
        <v>44</v>
      </c>
      <c r="O706" s="86"/>
      <c r="P706" s="229">
        <f>O706*H706</f>
        <v>0</v>
      </c>
      <c r="Q706" s="229">
        <v>0.011220000000000001</v>
      </c>
      <c r="R706" s="229">
        <f>Q706*H706</f>
        <v>17.316948000000004</v>
      </c>
      <c r="S706" s="229">
        <v>0</v>
      </c>
      <c r="T706" s="230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31" t="s">
        <v>171</v>
      </c>
      <c r="AT706" s="231" t="s">
        <v>166</v>
      </c>
      <c r="AU706" s="231" t="s">
        <v>106</v>
      </c>
      <c r="AY706" s="19" t="s">
        <v>163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9" t="s">
        <v>106</v>
      </c>
      <c r="BK706" s="232">
        <f>ROUND(I706*H706,2)</f>
        <v>0</v>
      </c>
      <c r="BL706" s="19" t="s">
        <v>171</v>
      </c>
      <c r="BM706" s="231" t="s">
        <v>1891</v>
      </c>
    </row>
    <row r="707" s="15" customFormat="1">
      <c r="A707" s="15"/>
      <c r="B707" s="256"/>
      <c r="C707" s="257"/>
      <c r="D707" s="235" t="s">
        <v>173</v>
      </c>
      <c r="E707" s="258" t="s">
        <v>19</v>
      </c>
      <c r="F707" s="259" t="s">
        <v>1892</v>
      </c>
      <c r="G707" s="257"/>
      <c r="H707" s="258" t="s">
        <v>19</v>
      </c>
      <c r="I707" s="260"/>
      <c r="J707" s="257"/>
      <c r="K707" s="257"/>
      <c r="L707" s="261"/>
      <c r="M707" s="262"/>
      <c r="N707" s="263"/>
      <c r="O707" s="263"/>
      <c r="P707" s="263"/>
      <c r="Q707" s="263"/>
      <c r="R707" s="263"/>
      <c r="S707" s="263"/>
      <c r="T707" s="26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5" t="s">
        <v>173</v>
      </c>
      <c r="AU707" s="265" t="s">
        <v>106</v>
      </c>
      <c r="AV707" s="15" t="s">
        <v>80</v>
      </c>
      <c r="AW707" s="15" t="s">
        <v>33</v>
      </c>
      <c r="AX707" s="15" t="s">
        <v>72</v>
      </c>
      <c r="AY707" s="265" t="s">
        <v>163</v>
      </c>
    </row>
    <row r="708" s="13" customFormat="1">
      <c r="A708" s="13"/>
      <c r="B708" s="233"/>
      <c r="C708" s="234"/>
      <c r="D708" s="235" t="s">
        <v>173</v>
      </c>
      <c r="E708" s="236" t="s">
        <v>19</v>
      </c>
      <c r="F708" s="237" t="s">
        <v>1893</v>
      </c>
      <c r="G708" s="234"/>
      <c r="H708" s="238">
        <v>1543.4000000000001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173</v>
      </c>
      <c r="AU708" s="244" t="s">
        <v>106</v>
      </c>
      <c r="AV708" s="13" t="s">
        <v>106</v>
      </c>
      <c r="AW708" s="13" t="s">
        <v>33</v>
      </c>
      <c r="AX708" s="13" t="s">
        <v>72</v>
      </c>
      <c r="AY708" s="244" t="s">
        <v>163</v>
      </c>
    </row>
    <row r="709" s="14" customFormat="1">
      <c r="A709" s="14"/>
      <c r="B709" s="245"/>
      <c r="C709" s="246"/>
      <c r="D709" s="235" t="s">
        <v>173</v>
      </c>
      <c r="E709" s="247" t="s">
        <v>19</v>
      </c>
      <c r="F709" s="248" t="s">
        <v>175</v>
      </c>
      <c r="G709" s="246"/>
      <c r="H709" s="249">
        <v>1543.4000000000001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173</v>
      </c>
      <c r="AU709" s="255" t="s">
        <v>106</v>
      </c>
      <c r="AV709" s="14" t="s">
        <v>171</v>
      </c>
      <c r="AW709" s="14" t="s">
        <v>33</v>
      </c>
      <c r="AX709" s="14" t="s">
        <v>80</v>
      </c>
      <c r="AY709" s="255" t="s">
        <v>163</v>
      </c>
    </row>
    <row r="710" s="2" customFormat="1" ht="21.75" customHeight="1">
      <c r="A710" s="40"/>
      <c r="B710" s="41"/>
      <c r="C710" s="220" t="s">
        <v>1894</v>
      </c>
      <c r="D710" s="220" t="s">
        <v>166</v>
      </c>
      <c r="E710" s="221" t="s">
        <v>1895</v>
      </c>
      <c r="F710" s="222" t="s">
        <v>1896</v>
      </c>
      <c r="G710" s="223" t="s">
        <v>169</v>
      </c>
      <c r="H710" s="224">
        <v>2400</v>
      </c>
      <c r="I710" s="225"/>
      <c r="J710" s="226">
        <f>ROUND(I710*H710,2)</f>
        <v>0</v>
      </c>
      <c r="K710" s="222" t="s">
        <v>170</v>
      </c>
      <c r="L710" s="46"/>
      <c r="M710" s="227" t="s">
        <v>19</v>
      </c>
      <c r="N710" s="228" t="s">
        <v>44</v>
      </c>
      <c r="O710" s="86"/>
      <c r="P710" s="229">
        <f>O710*H710</f>
        <v>0</v>
      </c>
      <c r="Q710" s="229">
        <v>0.084000000000000005</v>
      </c>
      <c r="R710" s="229">
        <f>Q710*H710</f>
        <v>201.60000000000002</v>
      </c>
      <c r="S710" s="229">
        <v>0</v>
      </c>
      <c r="T710" s="230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1" t="s">
        <v>171</v>
      </c>
      <c r="AT710" s="231" t="s">
        <v>166</v>
      </c>
      <c r="AU710" s="231" t="s">
        <v>106</v>
      </c>
      <c r="AY710" s="19" t="s">
        <v>163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9" t="s">
        <v>106</v>
      </c>
      <c r="BK710" s="232">
        <f>ROUND(I710*H710,2)</f>
        <v>0</v>
      </c>
      <c r="BL710" s="19" t="s">
        <v>171</v>
      </c>
      <c r="BM710" s="231" t="s">
        <v>1897</v>
      </c>
    </row>
    <row r="711" s="13" customFormat="1">
      <c r="A711" s="13"/>
      <c r="B711" s="233"/>
      <c r="C711" s="234"/>
      <c r="D711" s="235" t="s">
        <v>173</v>
      </c>
      <c r="E711" s="236" t="s">
        <v>19</v>
      </c>
      <c r="F711" s="237" t="s">
        <v>1898</v>
      </c>
      <c r="G711" s="234"/>
      <c r="H711" s="238">
        <v>2400</v>
      </c>
      <c r="I711" s="239"/>
      <c r="J711" s="234"/>
      <c r="K711" s="234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173</v>
      </c>
      <c r="AU711" s="244" t="s">
        <v>106</v>
      </c>
      <c r="AV711" s="13" t="s">
        <v>106</v>
      </c>
      <c r="AW711" s="13" t="s">
        <v>33</v>
      </c>
      <c r="AX711" s="13" t="s">
        <v>72</v>
      </c>
      <c r="AY711" s="244" t="s">
        <v>163</v>
      </c>
    </row>
    <row r="712" s="14" customFormat="1">
      <c r="A712" s="14"/>
      <c r="B712" s="245"/>
      <c r="C712" s="246"/>
      <c r="D712" s="235" t="s">
        <v>173</v>
      </c>
      <c r="E712" s="247" t="s">
        <v>19</v>
      </c>
      <c r="F712" s="248" t="s">
        <v>175</v>
      </c>
      <c r="G712" s="246"/>
      <c r="H712" s="249">
        <v>2400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173</v>
      </c>
      <c r="AU712" s="255" t="s">
        <v>106</v>
      </c>
      <c r="AV712" s="14" t="s">
        <v>171</v>
      </c>
      <c r="AW712" s="14" t="s">
        <v>33</v>
      </c>
      <c r="AX712" s="14" t="s">
        <v>80</v>
      </c>
      <c r="AY712" s="255" t="s">
        <v>163</v>
      </c>
    </row>
    <row r="713" s="2" customFormat="1" ht="21.75" customHeight="1">
      <c r="A713" s="40"/>
      <c r="B713" s="41"/>
      <c r="C713" s="220" t="s">
        <v>1899</v>
      </c>
      <c r="D713" s="220" t="s">
        <v>166</v>
      </c>
      <c r="E713" s="221" t="s">
        <v>1900</v>
      </c>
      <c r="F713" s="222" t="s">
        <v>1901</v>
      </c>
      <c r="G713" s="223" t="s">
        <v>169</v>
      </c>
      <c r="H713" s="224">
        <v>2124.8000000000002</v>
      </c>
      <c r="I713" s="225"/>
      <c r="J713" s="226">
        <f>ROUND(I713*H713,2)</f>
        <v>0</v>
      </c>
      <c r="K713" s="222" t="s">
        <v>170</v>
      </c>
      <c r="L713" s="46"/>
      <c r="M713" s="227" t="s">
        <v>19</v>
      </c>
      <c r="N713" s="228" t="s">
        <v>44</v>
      </c>
      <c r="O713" s="86"/>
      <c r="P713" s="229">
        <f>O713*H713</f>
        <v>0</v>
      </c>
      <c r="Q713" s="229">
        <v>0.00012999999999999999</v>
      </c>
      <c r="R713" s="229">
        <f>Q713*H713</f>
        <v>0.27622400000000003</v>
      </c>
      <c r="S713" s="229">
        <v>0</v>
      </c>
      <c r="T713" s="230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1" t="s">
        <v>255</v>
      </c>
      <c r="AT713" s="231" t="s">
        <v>166</v>
      </c>
      <c r="AU713" s="231" t="s">
        <v>106</v>
      </c>
      <c r="AY713" s="19" t="s">
        <v>163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9" t="s">
        <v>106</v>
      </c>
      <c r="BK713" s="232">
        <f>ROUND(I713*H713,2)</f>
        <v>0</v>
      </c>
      <c r="BL713" s="19" t="s">
        <v>255</v>
      </c>
      <c r="BM713" s="231" t="s">
        <v>1902</v>
      </c>
    </row>
    <row r="714" s="15" customFormat="1">
      <c r="A714" s="15"/>
      <c r="B714" s="256"/>
      <c r="C714" s="257"/>
      <c r="D714" s="235" t="s">
        <v>173</v>
      </c>
      <c r="E714" s="258" t="s">
        <v>19</v>
      </c>
      <c r="F714" s="259" t="s">
        <v>1881</v>
      </c>
      <c r="G714" s="257"/>
      <c r="H714" s="258" t="s">
        <v>19</v>
      </c>
      <c r="I714" s="260"/>
      <c r="J714" s="257"/>
      <c r="K714" s="257"/>
      <c r="L714" s="261"/>
      <c r="M714" s="262"/>
      <c r="N714" s="263"/>
      <c r="O714" s="263"/>
      <c r="P714" s="263"/>
      <c r="Q714" s="263"/>
      <c r="R714" s="263"/>
      <c r="S714" s="263"/>
      <c r="T714" s="26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5" t="s">
        <v>173</v>
      </c>
      <c r="AU714" s="265" t="s">
        <v>106</v>
      </c>
      <c r="AV714" s="15" t="s">
        <v>80</v>
      </c>
      <c r="AW714" s="15" t="s">
        <v>33</v>
      </c>
      <c r="AX714" s="15" t="s">
        <v>72</v>
      </c>
      <c r="AY714" s="265" t="s">
        <v>163</v>
      </c>
    </row>
    <row r="715" s="13" customFormat="1">
      <c r="A715" s="13"/>
      <c r="B715" s="233"/>
      <c r="C715" s="234"/>
      <c r="D715" s="235" t="s">
        <v>173</v>
      </c>
      <c r="E715" s="236" t="s">
        <v>19</v>
      </c>
      <c r="F715" s="237" t="s">
        <v>1882</v>
      </c>
      <c r="G715" s="234"/>
      <c r="H715" s="238">
        <v>2124.8000000000002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173</v>
      </c>
      <c r="AU715" s="244" t="s">
        <v>106</v>
      </c>
      <c r="AV715" s="13" t="s">
        <v>106</v>
      </c>
      <c r="AW715" s="13" t="s">
        <v>33</v>
      </c>
      <c r="AX715" s="13" t="s">
        <v>72</v>
      </c>
      <c r="AY715" s="244" t="s">
        <v>163</v>
      </c>
    </row>
    <row r="716" s="14" customFormat="1">
      <c r="A716" s="14"/>
      <c r="B716" s="245"/>
      <c r="C716" s="246"/>
      <c r="D716" s="235" t="s">
        <v>173</v>
      </c>
      <c r="E716" s="247" t="s">
        <v>19</v>
      </c>
      <c r="F716" s="248" t="s">
        <v>175</v>
      </c>
      <c r="G716" s="246"/>
      <c r="H716" s="249">
        <v>2124.8000000000002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173</v>
      </c>
      <c r="AU716" s="255" t="s">
        <v>106</v>
      </c>
      <c r="AV716" s="14" t="s">
        <v>171</v>
      </c>
      <c r="AW716" s="14" t="s">
        <v>33</v>
      </c>
      <c r="AX716" s="14" t="s">
        <v>80</v>
      </c>
      <c r="AY716" s="255" t="s">
        <v>163</v>
      </c>
    </row>
    <row r="717" s="2" customFormat="1" ht="16.5" customHeight="1">
      <c r="A717" s="40"/>
      <c r="B717" s="41"/>
      <c r="C717" s="220" t="s">
        <v>1903</v>
      </c>
      <c r="D717" s="220" t="s">
        <v>166</v>
      </c>
      <c r="E717" s="221" t="s">
        <v>1904</v>
      </c>
      <c r="F717" s="222" t="s">
        <v>1905</v>
      </c>
      <c r="G717" s="223" t="s">
        <v>355</v>
      </c>
      <c r="H717" s="224">
        <v>1</v>
      </c>
      <c r="I717" s="225"/>
      <c r="J717" s="226">
        <f>ROUND(I717*H717,2)</f>
        <v>0</v>
      </c>
      <c r="K717" s="222" t="s">
        <v>19</v>
      </c>
      <c r="L717" s="46"/>
      <c r="M717" s="227" t="s">
        <v>19</v>
      </c>
      <c r="N717" s="228" t="s">
        <v>44</v>
      </c>
      <c r="O717" s="86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31" t="s">
        <v>171</v>
      </c>
      <c r="AT717" s="231" t="s">
        <v>166</v>
      </c>
      <c r="AU717" s="231" t="s">
        <v>106</v>
      </c>
      <c r="AY717" s="19" t="s">
        <v>163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9" t="s">
        <v>106</v>
      </c>
      <c r="BK717" s="232">
        <f>ROUND(I717*H717,2)</f>
        <v>0</v>
      </c>
      <c r="BL717" s="19" t="s">
        <v>171</v>
      </c>
      <c r="BM717" s="231" t="s">
        <v>1906</v>
      </c>
    </row>
    <row r="718" s="2" customFormat="1" ht="16.5" customHeight="1">
      <c r="A718" s="40"/>
      <c r="B718" s="41"/>
      <c r="C718" s="220" t="s">
        <v>1907</v>
      </c>
      <c r="D718" s="220" t="s">
        <v>166</v>
      </c>
      <c r="E718" s="221" t="s">
        <v>1908</v>
      </c>
      <c r="F718" s="222" t="s">
        <v>1909</v>
      </c>
      <c r="G718" s="223" t="s">
        <v>355</v>
      </c>
      <c r="H718" s="224">
        <v>1</v>
      </c>
      <c r="I718" s="225"/>
      <c r="J718" s="226">
        <f>ROUND(I718*H718,2)</f>
        <v>0</v>
      </c>
      <c r="K718" s="222" t="s">
        <v>19</v>
      </c>
      <c r="L718" s="46"/>
      <c r="M718" s="227" t="s">
        <v>19</v>
      </c>
      <c r="N718" s="228" t="s">
        <v>44</v>
      </c>
      <c r="O718" s="86"/>
      <c r="P718" s="229">
        <f>O718*H718</f>
        <v>0</v>
      </c>
      <c r="Q718" s="229">
        <v>0</v>
      </c>
      <c r="R718" s="229">
        <f>Q718*H718</f>
        <v>0</v>
      </c>
      <c r="S718" s="229">
        <v>0</v>
      </c>
      <c r="T718" s="23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31" t="s">
        <v>171</v>
      </c>
      <c r="AT718" s="231" t="s">
        <v>166</v>
      </c>
      <c r="AU718" s="231" t="s">
        <v>106</v>
      </c>
      <c r="AY718" s="19" t="s">
        <v>163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9" t="s">
        <v>106</v>
      </c>
      <c r="BK718" s="232">
        <f>ROUND(I718*H718,2)</f>
        <v>0</v>
      </c>
      <c r="BL718" s="19" t="s">
        <v>171</v>
      </c>
      <c r="BM718" s="231" t="s">
        <v>1910</v>
      </c>
    </row>
    <row r="719" s="2" customFormat="1" ht="21.75" customHeight="1">
      <c r="A719" s="40"/>
      <c r="B719" s="41"/>
      <c r="C719" s="220" t="s">
        <v>1911</v>
      </c>
      <c r="D719" s="220" t="s">
        <v>166</v>
      </c>
      <c r="E719" s="221" t="s">
        <v>1912</v>
      </c>
      <c r="F719" s="222" t="s">
        <v>1913</v>
      </c>
      <c r="G719" s="223" t="s">
        <v>355</v>
      </c>
      <c r="H719" s="224">
        <v>9</v>
      </c>
      <c r="I719" s="225"/>
      <c r="J719" s="226">
        <f>ROUND(I719*H719,2)</f>
        <v>0</v>
      </c>
      <c r="K719" s="222" t="s">
        <v>19</v>
      </c>
      <c r="L719" s="46"/>
      <c r="M719" s="227" t="s">
        <v>19</v>
      </c>
      <c r="N719" s="228" t="s">
        <v>44</v>
      </c>
      <c r="O719" s="86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31" t="s">
        <v>171</v>
      </c>
      <c r="AT719" s="231" t="s">
        <v>166</v>
      </c>
      <c r="AU719" s="231" t="s">
        <v>106</v>
      </c>
      <c r="AY719" s="19" t="s">
        <v>163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9" t="s">
        <v>106</v>
      </c>
      <c r="BK719" s="232">
        <f>ROUND(I719*H719,2)</f>
        <v>0</v>
      </c>
      <c r="BL719" s="19" t="s">
        <v>171</v>
      </c>
      <c r="BM719" s="231" t="s">
        <v>1914</v>
      </c>
    </row>
    <row r="720" s="13" customFormat="1">
      <c r="A720" s="13"/>
      <c r="B720" s="233"/>
      <c r="C720" s="234"/>
      <c r="D720" s="235" t="s">
        <v>173</v>
      </c>
      <c r="E720" s="236" t="s">
        <v>19</v>
      </c>
      <c r="F720" s="237" t="s">
        <v>1915</v>
      </c>
      <c r="G720" s="234"/>
      <c r="H720" s="238">
        <v>9</v>
      </c>
      <c r="I720" s="239"/>
      <c r="J720" s="234"/>
      <c r="K720" s="234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173</v>
      </c>
      <c r="AU720" s="244" t="s">
        <v>106</v>
      </c>
      <c r="AV720" s="13" t="s">
        <v>106</v>
      </c>
      <c r="AW720" s="13" t="s">
        <v>33</v>
      </c>
      <c r="AX720" s="13" t="s">
        <v>72</v>
      </c>
      <c r="AY720" s="244" t="s">
        <v>163</v>
      </c>
    </row>
    <row r="721" s="14" customFormat="1">
      <c r="A721" s="14"/>
      <c r="B721" s="245"/>
      <c r="C721" s="246"/>
      <c r="D721" s="235" t="s">
        <v>173</v>
      </c>
      <c r="E721" s="247" t="s">
        <v>19</v>
      </c>
      <c r="F721" s="248" t="s">
        <v>175</v>
      </c>
      <c r="G721" s="246"/>
      <c r="H721" s="249">
        <v>9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173</v>
      </c>
      <c r="AU721" s="255" t="s">
        <v>106</v>
      </c>
      <c r="AV721" s="14" t="s">
        <v>171</v>
      </c>
      <c r="AW721" s="14" t="s">
        <v>33</v>
      </c>
      <c r="AX721" s="14" t="s">
        <v>80</v>
      </c>
      <c r="AY721" s="255" t="s">
        <v>163</v>
      </c>
    </row>
    <row r="722" s="12" customFormat="1" ht="22.8" customHeight="1">
      <c r="A722" s="12"/>
      <c r="B722" s="204"/>
      <c r="C722" s="205"/>
      <c r="D722" s="206" t="s">
        <v>71</v>
      </c>
      <c r="E722" s="218" t="s">
        <v>164</v>
      </c>
      <c r="F722" s="218" t="s">
        <v>165</v>
      </c>
      <c r="G722" s="205"/>
      <c r="H722" s="205"/>
      <c r="I722" s="208"/>
      <c r="J722" s="219">
        <f>BK722</f>
        <v>0</v>
      </c>
      <c r="K722" s="205"/>
      <c r="L722" s="210"/>
      <c r="M722" s="211"/>
      <c r="N722" s="212"/>
      <c r="O722" s="212"/>
      <c r="P722" s="213">
        <f>SUM(P723:P752)</f>
        <v>0</v>
      </c>
      <c r="Q722" s="212"/>
      <c r="R722" s="213">
        <f>SUM(R723:R752)</f>
        <v>1.22017</v>
      </c>
      <c r="S722" s="212"/>
      <c r="T722" s="214">
        <f>SUM(T723:T752)</f>
        <v>0.51899999999999991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15" t="s">
        <v>80</v>
      </c>
      <c r="AT722" s="216" t="s">
        <v>71</v>
      </c>
      <c r="AU722" s="216" t="s">
        <v>80</v>
      </c>
      <c r="AY722" s="215" t="s">
        <v>163</v>
      </c>
      <c r="BK722" s="217">
        <f>SUM(BK723:BK752)</f>
        <v>0</v>
      </c>
    </row>
    <row r="723" s="2" customFormat="1" ht="44.25" customHeight="1">
      <c r="A723" s="40"/>
      <c r="B723" s="41"/>
      <c r="C723" s="220" t="s">
        <v>1916</v>
      </c>
      <c r="D723" s="220" t="s">
        <v>166</v>
      </c>
      <c r="E723" s="221" t="s">
        <v>1917</v>
      </c>
      <c r="F723" s="222" t="s">
        <v>1918</v>
      </c>
      <c r="G723" s="223" t="s">
        <v>169</v>
      </c>
      <c r="H723" s="224">
        <v>2754.5</v>
      </c>
      <c r="I723" s="225"/>
      <c r="J723" s="226">
        <f>ROUND(I723*H723,2)</f>
        <v>0</v>
      </c>
      <c r="K723" s="222" t="s">
        <v>170</v>
      </c>
      <c r="L723" s="46"/>
      <c r="M723" s="227" t="s">
        <v>19</v>
      </c>
      <c r="N723" s="228" t="s">
        <v>44</v>
      </c>
      <c r="O723" s="86"/>
      <c r="P723" s="229">
        <f>O723*H723</f>
        <v>0</v>
      </c>
      <c r="Q723" s="229">
        <v>0</v>
      </c>
      <c r="R723" s="229">
        <f>Q723*H723</f>
        <v>0</v>
      </c>
      <c r="S723" s="229">
        <v>0</v>
      </c>
      <c r="T723" s="230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31" t="s">
        <v>171</v>
      </c>
      <c r="AT723" s="231" t="s">
        <v>166</v>
      </c>
      <c r="AU723" s="231" t="s">
        <v>106</v>
      </c>
      <c r="AY723" s="19" t="s">
        <v>163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9" t="s">
        <v>106</v>
      </c>
      <c r="BK723" s="232">
        <f>ROUND(I723*H723,2)</f>
        <v>0</v>
      </c>
      <c r="BL723" s="19" t="s">
        <v>171</v>
      </c>
      <c r="BM723" s="231" t="s">
        <v>1919</v>
      </c>
    </row>
    <row r="724" s="13" customFormat="1">
      <c r="A724" s="13"/>
      <c r="B724" s="233"/>
      <c r="C724" s="234"/>
      <c r="D724" s="235" t="s">
        <v>173</v>
      </c>
      <c r="E724" s="236" t="s">
        <v>19</v>
      </c>
      <c r="F724" s="237" t="s">
        <v>1920</v>
      </c>
      <c r="G724" s="234"/>
      <c r="H724" s="238">
        <v>2754.5</v>
      </c>
      <c r="I724" s="239"/>
      <c r="J724" s="234"/>
      <c r="K724" s="234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173</v>
      </c>
      <c r="AU724" s="244" t="s">
        <v>106</v>
      </c>
      <c r="AV724" s="13" t="s">
        <v>106</v>
      </c>
      <c r="AW724" s="13" t="s">
        <v>33</v>
      </c>
      <c r="AX724" s="13" t="s">
        <v>72</v>
      </c>
      <c r="AY724" s="244" t="s">
        <v>163</v>
      </c>
    </row>
    <row r="725" s="14" customFormat="1">
      <c r="A725" s="14"/>
      <c r="B725" s="245"/>
      <c r="C725" s="246"/>
      <c r="D725" s="235" t="s">
        <v>173</v>
      </c>
      <c r="E725" s="247" t="s">
        <v>987</v>
      </c>
      <c r="F725" s="248" t="s">
        <v>175</v>
      </c>
      <c r="G725" s="246"/>
      <c r="H725" s="249">
        <v>2754.5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173</v>
      </c>
      <c r="AU725" s="255" t="s">
        <v>106</v>
      </c>
      <c r="AV725" s="14" t="s">
        <v>171</v>
      </c>
      <c r="AW725" s="14" t="s">
        <v>33</v>
      </c>
      <c r="AX725" s="14" t="s">
        <v>80</v>
      </c>
      <c r="AY725" s="255" t="s">
        <v>163</v>
      </c>
    </row>
    <row r="726" s="2" customFormat="1" ht="33" customHeight="1">
      <c r="A726" s="40"/>
      <c r="B726" s="41"/>
      <c r="C726" s="220" t="s">
        <v>1921</v>
      </c>
      <c r="D726" s="220" t="s">
        <v>166</v>
      </c>
      <c r="E726" s="221" t="s">
        <v>1922</v>
      </c>
      <c r="F726" s="222" t="s">
        <v>1923</v>
      </c>
      <c r="G726" s="223" t="s">
        <v>169</v>
      </c>
      <c r="H726" s="224">
        <v>605990</v>
      </c>
      <c r="I726" s="225"/>
      <c r="J726" s="226">
        <f>ROUND(I726*H726,2)</f>
        <v>0</v>
      </c>
      <c r="K726" s="222" t="s">
        <v>170</v>
      </c>
      <c r="L726" s="46"/>
      <c r="M726" s="227" t="s">
        <v>19</v>
      </c>
      <c r="N726" s="228" t="s">
        <v>44</v>
      </c>
      <c r="O726" s="86"/>
      <c r="P726" s="229">
        <f>O726*H726</f>
        <v>0</v>
      </c>
      <c r="Q726" s="229">
        <v>0</v>
      </c>
      <c r="R726" s="229">
        <f>Q726*H726</f>
        <v>0</v>
      </c>
      <c r="S726" s="229">
        <v>0</v>
      </c>
      <c r="T726" s="230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1" t="s">
        <v>171</v>
      </c>
      <c r="AT726" s="231" t="s">
        <v>166</v>
      </c>
      <c r="AU726" s="231" t="s">
        <v>106</v>
      </c>
      <c r="AY726" s="19" t="s">
        <v>163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9" t="s">
        <v>106</v>
      </c>
      <c r="BK726" s="232">
        <f>ROUND(I726*H726,2)</f>
        <v>0</v>
      </c>
      <c r="BL726" s="19" t="s">
        <v>171</v>
      </c>
      <c r="BM726" s="231" t="s">
        <v>1924</v>
      </c>
    </row>
    <row r="727" s="13" customFormat="1">
      <c r="A727" s="13"/>
      <c r="B727" s="233"/>
      <c r="C727" s="234"/>
      <c r="D727" s="235" t="s">
        <v>173</v>
      </c>
      <c r="E727" s="236" t="s">
        <v>19</v>
      </c>
      <c r="F727" s="237" t="s">
        <v>1925</v>
      </c>
      <c r="G727" s="234"/>
      <c r="H727" s="238">
        <v>605990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173</v>
      </c>
      <c r="AU727" s="244" t="s">
        <v>106</v>
      </c>
      <c r="AV727" s="13" t="s">
        <v>106</v>
      </c>
      <c r="AW727" s="13" t="s">
        <v>33</v>
      </c>
      <c r="AX727" s="13" t="s">
        <v>80</v>
      </c>
      <c r="AY727" s="244" t="s">
        <v>163</v>
      </c>
    </row>
    <row r="728" s="2" customFormat="1" ht="44.25" customHeight="1">
      <c r="A728" s="40"/>
      <c r="B728" s="41"/>
      <c r="C728" s="220" t="s">
        <v>1926</v>
      </c>
      <c r="D728" s="220" t="s">
        <v>166</v>
      </c>
      <c r="E728" s="221" t="s">
        <v>1927</v>
      </c>
      <c r="F728" s="222" t="s">
        <v>1928</v>
      </c>
      <c r="G728" s="223" t="s">
        <v>169</v>
      </c>
      <c r="H728" s="224">
        <v>2754.5</v>
      </c>
      <c r="I728" s="225"/>
      <c r="J728" s="226">
        <f>ROUND(I728*H728,2)</f>
        <v>0</v>
      </c>
      <c r="K728" s="222" t="s">
        <v>170</v>
      </c>
      <c r="L728" s="46"/>
      <c r="M728" s="227" t="s">
        <v>19</v>
      </c>
      <c r="N728" s="228" t="s">
        <v>44</v>
      </c>
      <c r="O728" s="86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1" t="s">
        <v>171</v>
      </c>
      <c r="AT728" s="231" t="s">
        <v>166</v>
      </c>
      <c r="AU728" s="231" t="s">
        <v>106</v>
      </c>
      <c r="AY728" s="19" t="s">
        <v>163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9" t="s">
        <v>106</v>
      </c>
      <c r="BK728" s="232">
        <f>ROUND(I728*H728,2)</f>
        <v>0</v>
      </c>
      <c r="BL728" s="19" t="s">
        <v>171</v>
      </c>
      <c r="BM728" s="231" t="s">
        <v>1929</v>
      </c>
    </row>
    <row r="729" s="13" customFormat="1">
      <c r="A729" s="13"/>
      <c r="B729" s="233"/>
      <c r="C729" s="234"/>
      <c r="D729" s="235" t="s">
        <v>173</v>
      </c>
      <c r="E729" s="236" t="s">
        <v>19</v>
      </c>
      <c r="F729" s="237" t="s">
        <v>987</v>
      </c>
      <c r="G729" s="234"/>
      <c r="H729" s="238">
        <v>2754.5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173</v>
      </c>
      <c r="AU729" s="244" t="s">
        <v>106</v>
      </c>
      <c r="AV729" s="13" t="s">
        <v>106</v>
      </c>
      <c r="AW729" s="13" t="s">
        <v>33</v>
      </c>
      <c r="AX729" s="13" t="s">
        <v>80</v>
      </c>
      <c r="AY729" s="244" t="s">
        <v>163</v>
      </c>
    </row>
    <row r="730" s="2" customFormat="1" ht="21.75" customHeight="1">
      <c r="A730" s="40"/>
      <c r="B730" s="41"/>
      <c r="C730" s="220" t="s">
        <v>1930</v>
      </c>
      <c r="D730" s="220" t="s">
        <v>166</v>
      </c>
      <c r="E730" s="221" t="s">
        <v>1931</v>
      </c>
      <c r="F730" s="222" t="s">
        <v>1932</v>
      </c>
      <c r="G730" s="223" t="s">
        <v>169</v>
      </c>
      <c r="H730" s="224">
        <v>2754.5</v>
      </c>
      <c r="I730" s="225"/>
      <c r="J730" s="226">
        <f>ROUND(I730*H730,2)</f>
        <v>0</v>
      </c>
      <c r="K730" s="222" t="s">
        <v>170</v>
      </c>
      <c r="L730" s="46"/>
      <c r="M730" s="227" t="s">
        <v>19</v>
      </c>
      <c r="N730" s="228" t="s">
        <v>44</v>
      </c>
      <c r="O730" s="86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1" t="s">
        <v>171</v>
      </c>
      <c r="AT730" s="231" t="s">
        <v>166</v>
      </c>
      <c r="AU730" s="231" t="s">
        <v>106</v>
      </c>
      <c r="AY730" s="19" t="s">
        <v>163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9" t="s">
        <v>106</v>
      </c>
      <c r="BK730" s="232">
        <f>ROUND(I730*H730,2)</f>
        <v>0</v>
      </c>
      <c r="BL730" s="19" t="s">
        <v>171</v>
      </c>
      <c r="BM730" s="231" t="s">
        <v>1933</v>
      </c>
    </row>
    <row r="731" s="13" customFormat="1">
      <c r="A731" s="13"/>
      <c r="B731" s="233"/>
      <c r="C731" s="234"/>
      <c r="D731" s="235" t="s">
        <v>173</v>
      </c>
      <c r="E731" s="236" t="s">
        <v>19</v>
      </c>
      <c r="F731" s="237" t="s">
        <v>987</v>
      </c>
      <c r="G731" s="234"/>
      <c r="H731" s="238">
        <v>2754.5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173</v>
      </c>
      <c r="AU731" s="244" t="s">
        <v>106</v>
      </c>
      <c r="AV731" s="13" t="s">
        <v>106</v>
      </c>
      <c r="AW731" s="13" t="s">
        <v>33</v>
      </c>
      <c r="AX731" s="13" t="s">
        <v>80</v>
      </c>
      <c r="AY731" s="244" t="s">
        <v>163</v>
      </c>
    </row>
    <row r="732" s="2" customFormat="1" ht="21.75" customHeight="1">
      <c r="A732" s="40"/>
      <c r="B732" s="41"/>
      <c r="C732" s="220" t="s">
        <v>1934</v>
      </c>
      <c r="D732" s="220" t="s">
        <v>166</v>
      </c>
      <c r="E732" s="221" t="s">
        <v>1935</v>
      </c>
      <c r="F732" s="222" t="s">
        <v>1936</v>
      </c>
      <c r="G732" s="223" t="s">
        <v>169</v>
      </c>
      <c r="H732" s="224">
        <v>605990</v>
      </c>
      <c r="I732" s="225"/>
      <c r="J732" s="226">
        <f>ROUND(I732*H732,2)</f>
        <v>0</v>
      </c>
      <c r="K732" s="222" t="s">
        <v>170</v>
      </c>
      <c r="L732" s="46"/>
      <c r="M732" s="227" t="s">
        <v>19</v>
      </c>
      <c r="N732" s="228" t="s">
        <v>44</v>
      </c>
      <c r="O732" s="86"/>
      <c r="P732" s="229">
        <f>O732*H732</f>
        <v>0</v>
      </c>
      <c r="Q732" s="229">
        <v>0</v>
      </c>
      <c r="R732" s="229">
        <f>Q732*H732</f>
        <v>0</v>
      </c>
      <c r="S732" s="229">
        <v>0</v>
      </c>
      <c r="T732" s="230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31" t="s">
        <v>171</v>
      </c>
      <c r="AT732" s="231" t="s">
        <v>166</v>
      </c>
      <c r="AU732" s="231" t="s">
        <v>106</v>
      </c>
      <c r="AY732" s="19" t="s">
        <v>163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9" t="s">
        <v>106</v>
      </c>
      <c r="BK732" s="232">
        <f>ROUND(I732*H732,2)</f>
        <v>0</v>
      </c>
      <c r="BL732" s="19" t="s">
        <v>171</v>
      </c>
      <c r="BM732" s="231" t="s">
        <v>1937</v>
      </c>
    </row>
    <row r="733" s="13" customFormat="1">
      <c r="A733" s="13"/>
      <c r="B733" s="233"/>
      <c r="C733" s="234"/>
      <c r="D733" s="235" t="s">
        <v>173</v>
      </c>
      <c r="E733" s="236" t="s">
        <v>19</v>
      </c>
      <c r="F733" s="237" t="s">
        <v>1925</v>
      </c>
      <c r="G733" s="234"/>
      <c r="H733" s="238">
        <v>605990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173</v>
      </c>
      <c r="AU733" s="244" t="s">
        <v>106</v>
      </c>
      <c r="AV733" s="13" t="s">
        <v>106</v>
      </c>
      <c r="AW733" s="13" t="s">
        <v>33</v>
      </c>
      <c r="AX733" s="13" t="s">
        <v>80</v>
      </c>
      <c r="AY733" s="244" t="s">
        <v>163</v>
      </c>
    </row>
    <row r="734" s="2" customFormat="1" ht="21.75" customHeight="1">
      <c r="A734" s="40"/>
      <c r="B734" s="41"/>
      <c r="C734" s="220" t="s">
        <v>1938</v>
      </c>
      <c r="D734" s="220" t="s">
        <v>166</v>
      </c>
      <c r="E734" s="221" t="s">
        <v>1939</v>
      </c>
      <c r="F734" s="222" t="s">
        <v>1940</v>
      </c>
      <c r="G734" s="223" t="s">
        <v>169</v>
      </c>
      <c r="H734" s="224">
        <v>2754.5</v>
      </c>
      <c r="I734" s="225"/>
      <c r="J734" s="226">
        <f>ROUND(I734*H734,2)</f>
        <v>0</v>
      </c>
      <c r="K734" s="222" t="s">
        <v>170</v>
      </c>
      <c r="L734" s="46"/>
      <c r="M734" s="227" t="s">
        <v>19</v>
      </c>
      <c r="N734" s="228" t="s">
        <v>44</v>
      </c>
      <c r="O734" s="86"/>
      <c r="P734" s="229">
        <f>O734*H734</f>
        <v>0</v>
      </c>
      <c r="Q734" s="229">
        <v>0</v>
      </c>
      <c r="R734" s="229">
        <f>Q734*H734</f>
        <v>0</v>
      </c>
      <c r="S734" s="229">
        <v>0</v>
      </c>
      <c r="T734" s="230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1" t="s">
        <v>171</v>
      </c>
      <c r="AT734" s="231" t="s">
        <v>166</v>
      </c>
      <c r="AU734" s="231" t="s">
        <v>106</v>
      </c>
      <c r="AY734" s="19" t="s">
        <v>163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9" t="s">
        <v>106</v>
      </c>
      <c r="BK734" s="232">
        <f>ROUND(I734*H734,2)</f>
        <v>0</v>
      </c>
      <c r="BL734" s="19" t="s">
        <v>171</v>
      </c>
      <c r="BM734" s="231" t="s">
        <v>1941</v>
      </c>
    </row>
    <row r="735" s="13" customFormat="1">
      <c r="A735" s="13"/>
      <c r="B735" s="233"/>
      <c r="C735" s="234"/>
      <c r="D735" s="235" t="s">
        <v>173</v>
      </c>
      <c r="E735" s="236" t="s">
        <v>19</v>
      </c>
      <c r="F735" s="237" t="s">
        <v>987</v>
      </c>
      <c r="G735" s="234"/>
      <c r="H735" s="238">
        <v>2754.5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173</v>
      </c>
      <c r="AU735" s="244" t="s">
        <v>106</v>
      </c>
      <c r="AV735" s="13" t="s">
        <v>106</v>
      </c>
      <c r="AW735" s="13" t="s">
        <v>33</v>
      </c>
      <c r="AX735" s="13" t="s">
        <v>80</v>
      </c>
      <c r="AY735" s="244" t="s">
        <v>163</v>
      </c>
    </row>
    <row r="736" s="2" customFormat="1" ht="33" customHeight="1">
      <c r="A736" s="40"/>
      <c r="B736" s="41"/>
      <c r="C736" s="220" t="s">
        <v>1942</v>
      </c>
      <c r="D736" s="220" t="s">
        <v>166</v>
      </c>
      <c r="E736" s="221" t="s">
        <v>1943</v>
      </c>
      <c r="F736" s="222" t="s">
        <v>1944</v>
      </c>
      <c r="G736" s="223" t="s">
        <v>169</v>
      </c>
      <c r="H736" s="224">
        <v>2400</v>
      </c>
      <c r="I736" s="225"/>
      <c r="J736" s="226">
        <f>ROUND(I736*H736,2)</f>
        <v>0</v>
      </c>
      <c r="K736" s="222" t="s">
        <v>170</v>
      </c>
      <c r="L736" s="46"/>
      <c r="M736" s="227" t="s">
        <v>19</v>
      </c>
      <c r="N736" s="228" t="s">
        <v>44</v>
      </c>
      <c r="O736" s="86"/>
      <c r="P736" s="229">
        <f>O736*H736</f>
        <v>0</v>
      </c>
      <c r="Q736" s="229">
        <v>0.00012999999999999999</v>
      </c>
      <c r="R736" s="229">
        <f>Q736*H736</f>
        <v>0.312</v>
      </c>
      <c r="S736" s="229">
        <v>0</v>
      </c>
      <c r="T736" s="230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31" t="s">
        <v>171</v>
      </c>
      <c r="AT736" s="231" t="s">
        <v>166</v>
      </c>
      <c r="AU736" s="231" t="s">
        <v>106</v>
      </c>
      <c r="AY736" s="19" t="s">
        <v>163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9" t="s">
        <v>106</v>
      </c>
      <c r="BK736" s="232">
        <f>ROUND(I736*H736,2)</f>
        <v>0</v>
      </c>
      <c r="BL736" s="19" t="s">
        <v>171</v>
      </c>
      <c r="BM736" s="231" t="s">
        <v>1945</v>
      </c>
    </row>
    <row r="737" s="13" customFormat="1">
      <c r="A737" s="13"/>
      <c r="B737" s="233"/>
      <c r="C737" s="234"/>
      <c r="D737" s="235" t="s">
        <v>173</v>
      </c>
      <c r="E737" s="236" t="s">
        <v>19</v>
      </c>
      <c r="F737" s="237" t="s">
        <v>1013</v>
      </c>
      <c r="G737" s="234"/>
      <c r="H737" s="238">
        <v>2400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173</v>
      </c>
      <c r="AU737" s="244" t="s">
        <v>106</v>
      </c>
      <c r="AV737" s="13" t="s">
        <v>106</v>
      </c>
      <c r="AW737" s="13" t="s">
        <v>33</v>
      </c>
      <c r="AX737" s="13" t="s">
        <v>72</v>
      </c>
      <c r="AY737" s="244" t="s">
        <v>163</v>
      </c>
    </row>
    <row r="738" s="14" customFormat="1">
      <c r="A738" s="14"/>
      <c r="B738" s="245"/>
      <c r="C738" s="246"/>
      <c r="D738" s="235" t="s">
        <v>173</v>
      </c>
      <c r="E738" s="247" t="s">
        <v>1011</v>
      </c>
      <c r="F738" s="248" t="s">
        <v>175</v>
      </c>
      <c r="G738" s="246"/>
      <c r="H738" s="249">
        <v>2400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173</v>
      </c>
      <c r="AU738" s="255" t="s">
        <v>106</v>
      </c>
      <c r="AV738" s="14" t="s">
        <v>171</v>
      </c>
      <c r="AW738" s="14" t="s">
        <v>33</v>
      </c>
      <c r="AX738" s="14" t="s">
        <v>80</v>
      </c>
      <c r="AY738" s="255" t="s">
        <v>163</v>
      </c>
    </row>
    <row r="739" s="2" customFormat="1" ht="33" customHeight="1">
      <c r="A739" s="40"/>
      <c r="B739" s="41"/>
      <c r="C739" s="220" t="s">
        <v>1946</v>
      </c>
      <c r="D739" s="220" t="s">
        <v>166</v>
      </c>
      <c r="E739" s="221" t="s">
        <v>1947</v>
      </c>
      <c r="F739" s="222" t="s">
        <v>1948</v>
      </c>
      <c r="G739" s="223" t="s">
        <v>279</v>
      </c>
      <c r="H739" s="224">
        <v>16</v>
      </c>
      <c r="I739" s="225"/>
      <c r="J739" s="226">
        <f>ROUND(I739*H739,2)</f>
        <v>0</v>
      </c>
      <c r="K739" s="222" t="s">
        <v>170</v>
      </c>
      <c r="L739" s="46"/>
      <c r="M739" s="227" t="s">
        <v>19</v>
      </c>
      <c r="N739" s="228" t="s">
        <v>44</v>
      </c>
      <c r="O739" s="86"/>
      <c r="P739" s="229">
        <f>O739*H739</f>
        <v>0</v>
      </c>
      <c r="Q739" s="229">
        <v>0</v>
      </c>
      <c r="R739" s="229">
        <f>Q739*H739</f>
        <v>0</v>
      </c>
      <c r="S739" s="229">
        <v>0</v>
      </c>
      <c r="T739" s="23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1" t="s">
        <v>171</v>
      </c>
      <c r="AT739" s="231" t="s">
        <v>166</v>
      </c>
      <c r="AU739" s="231" t="s">
        <v>106</v>
      </c>
      <c r="AY739" s="19" t="s">
        <v>163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19" t="s">
        <v>106</v>
      </c>
      <c r="BK739" s="232">
        <f>ROUND(I739*H739,2)</f>
        <v>0</v>
      </c>
      <c r="BL739" s="19" t="s">
        <v>171</v>
      </c>
      <c r="BM739" s="231" t="s">
        <v>1949</v>
      </c>
    </row>
    <row r="740" s="2" customFormat="1" ht="33" customHeight="1">
      <c r="A740" s="40"/>
      <c r="B740" s="41"/>
      <c r="C740" s="220" t="s">
        <v>1950</v>
      </c>
      <c r="D740" s="220" t="s">
        <v>166</v>
      </c>
      <c r="E740" s="221" t="s">
        <v>1951</v>
      </c>
      <c r="F740" s="222" t="s">
        <v>1952</v>
      </c>
      <c r="G740" s="223" t="s">
        <v>279</v>
      </c>
      <c r="H740" s="224">
        <v>1920</v>
      </c>
      <c r="I740" s="225"/>
      <c r="J740" s="226">
        <f>ROUND(I740*H740,2)</f>
        <v>0</v>
      </c>
      <c r="K740" s="222" t="s">
        <v>170</v>
      </c>
      <c r="L740" s="46"/>
      <c r="M740" s="227" t="s">
        <v>19</v>
      </c>
      <c r="N740" s="228" t="s">
        <v>44</v>
      </c>
      <c r="O740" s="86"/>
      <c r="P740" s="229">
        <f>O740*H740</f>
        <v>0</v>
      </c>
      <c r="Q740" s="229">
        <v>0</v>
      </c>
      <c r="R740" s="229">
        <f>Q740*H740</f>
        <v>0</v>
      </c>
      <c r="S740" s="229">
        <v>0</v>
      </c>
      <c r="T740" s="230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1" t="s">
        <v>171</v>
      </c>
      <c r="AT740" s="231" t="s">
        <v>166</v>
      </c>
      <c r="AU740" s="231" t="s">
        <v>106</v>
      </c>
      <c r="AY740" s="19" t="s">
        <v>163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9" t="s">
        <v>106</v>
      </c>
      <c r="BK740" s="232">
        <f>ROUND(I740*H740,2)</f>
        <v>0</v>
      </c>
      <c r="BL740" s="19" t="s">
        <v>171</v>
      </c>
      <c r="BM740" s="231" t="s">
        <v>1953</v>
      </c>
    </row>
    <row r="741" s="13" customFormat="1">
      <c r="A741" s="13"/>
      <c r="B741" s="233"/>
      <c r="C741" s="234"/>
      <c r="D741" s="235" t="s">
        <v>173</v>
      </c>
      <c r="E741" s="236" t="s">
        <v>19</v>
      </c>
      <c r="F741" s="237" t="s">
        <v>1954</v>
      </c>
      <c r="G741" s="234"/>
      <c r="H741" s="238">
        <v>1920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173</v>
      </c>
      <c r="AU741" s="244" t="s">
        <v>106</v>
      </c>
      <c r="AV741" s="13" t="s">
        <v>106</v>
      </c>
      <c r="AW741" s="13" t="s">
        <v>33</v>
      </c>
      <c r="AX741" s="13" t="s">
        <v>80</v>
      </c>
      <c r="AY741" s="244" t="s">
        <v>163</v>
      </c>
    </row>
    <row r="742" s="2" customFormat="1" ht="33" customHeight="1">
      <c r="A742" s="40"/>
      <c r="B742" s="41"/>
      <c r="C742" s="220" t="s">
        <v>1955</v>
      </c>
      <c r="D742" s="220" t="s">
        <v>166</v>
      </c>
      <c r="E742" s="221" t="s">
        <v>1956</v>
      </c>
      <c r="F742" s="222" t="s">
        <v>1957</v>
      </c>
      <c r="G742" s="223" t="s">
        <v>279</v>
      </c>
      <c r="H742" s="224">
        <v>16</v>
      </c>
      <c r="I742" s="225"/>
      <c r="J742" s="226">
        <f>ROUND(I742*H742,2)</f>
        <v>0</v>
      </c>
      <c r="K742" s="222" t="s">
        <v>170</v>
      </c>
      <c r="L742" s="46"/>
      <c r="M742" s="227" t="s">
        <v>19</v>
      </c>
      <c r="N742" s="228" t="s">
        <v>44</v>
      </c>
      <c r="O742" s="86"/>
      <c r="P742" s="229">
        <f>O742*H742</f>
        <v>0</v>
      </c>
      <c r="Q742" s="229">
        <v>0</v>
      </c>
      <c r="R742" s="229">
        <f>Q742*H742</f>
        <v>0</v>
      </c>
      <c r="S742" s="229">
        <v>0</v>
      </c>
      <c r="T742" s="23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31" t="s">
        <v>171</v>
      </c>
      <c r="AT742" s="231" t="s">
        <v>166</v>
      </c>
      <c r="AU742" s="231" t="s">
        <v>106</v>
      </c>
      <c r="AY742" s="19" t="s">
        <v>163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9" t="s">
        <v>106</v>
      </c>
      <c r="BK742" s="232">
        <f>ROUND(I742*H742,2)</f>
        <v>0</v>
      </c>
      <c r="BL742" s="19" t="s">
        <v>171</v>
      </c>
      <c r="BM742" s="231" t="s">
        <v>1958</v>
      </c>
    </row>
    <row r="743" s="2" customFormat="1" ht="16.5" customHeight="1">
      <c r="A743" s="40"/>
      <c r="B743" s="41"/>
      <c r="C743" s="220" t="s">
        <v>1959</v>
      </c>
      <c r="D743" s="220" t="s">
        <v>166</v>
      </c>
      <c r="E743" s="221" t="s">
        <v>1960</v>
      </c>
      <c r="F743" s="222" t="s">
        <v>1961</v>
      </c>
      <c r="G743" s="223" t="s">
        <v>169</v>
      </c>
      <c r="H743" s="224">
        <v>2754.5</v>
      </c>
      <c r="I743" s="225"/>
      <c r="J743" s="226">
        <f>ROUND(I743*H743,2)</f>
        <v>0</v>
      </c>
      <c r="K743" s="222" t="s">
        <v>19</v>
      </c>
      <c r="L743" s="46"/>
      <c r="M743" s="227" t="s">
        <v>19</v>
      </c>
      <c r="N743" s="228" t="s">
        <v>44</v>
      </c>
      <c r="O743" s="86"/>
      <c r="P743" s="229">
        <f>O743*H743</f>
        <v>0</v>
      </c>
      <c r="Q743" s="229">
        <v>0</v>
      </c>
      <c r="R743" s="229">
        <f>Q743*H743</f>
        <v>0</v>
      </c>
      <c r="S743" s="229">
        <v>0</v>
      </c>
      <c r="T743" s="23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1" t="s">
        <v>171</v>
      </c>
      <c r="AT743" s="231" t="s">
        <v>166</v>
      </c>
      <c r="AU743" s="231" t="s">
        <v>106</v>
      </c>
      <c r="AY743" s="19" t="s">
        <v>163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9" t="s">
        <v>106</v>
      </c>
      <c r="BK743" s="232">
        <f>ROUND(I743*H743,2)</f>
        <v>0</v>
      </c>
      <c r="BL743" s="19" t="s">
        <v>171</v>
      </c>
      <c r="BM743" s="231" t="s">
        <v>1962</v>
      </c>
    </row>
    <row r="744" s="2" customFormat="1" ht="33" customHeight="1">
      <c r="A744" s="40"/>
      <c r="B744" s="41"/>
      <c r="C744" s="220" t="s">
        <v>1963</v>
      </c>
      <c r="D744" s="220" t="s">
        <v>166</v>
      </c>
      <c r="E744" s="221" t="s">
        <v>1964</v>
      </c>
      <c r="F744" s="222" t="s">
        <v>1965</v>
      </c>
      <c r="G744" s="223" t="s">
        <v>279</v>
      </c>
      <c r="H744" s="224">
        <v>12</v>
      </c>
      <c r="I744" s="225"/>
      <c r="J744" s="226">
        <f>ROUND(I744*H744,2)</f>
        <v>0</v>
      </c>
      <c r="K744" s="222" t="s">
        <v>170</v>
      </c>
      <c r="L744" s="46"/>
      <c r="M744" s="227" t="s">
        <v>19</v>
      </c>
      <c r="N744" s="228" t="s">
        <v>44</v>
      </c>
      <c r="O744" s="86"/>
      <c r="P744" s="229">
        <f>O744*H744</f>
        <v>0</v>
      </c>
      <c r="Q744" s="229">
        <v>0</v>
      </c>
      <c r="R744" s="229">
        <f>Q744*H744</f>
        <v>0</v>
      </c>
      <c r="S744" s="229">
        <v>0</v>
      </c>
      <c r="T744" s="230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31" t="s">
        <v>171</v>
      </c>
      <c r="AT744" s="231" t="s">
        <v>166</v>
      </c>
      <c r="AU744" s="231" t="s">
        <v>106</v>
      </c>
      <c r="AY744" s="19" t="s">
        <v>163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9" t="s">
        <v>106</v>
      </c>
      <c r="BK744" s="232">
        <f>ROUND(I744*H744,2)</f>
        <v>0</v>
      </c>
      <c r="BL744" s="19" t="s">
        <v>171</v>
      </c>
      <c r="BM744" s="231" t="s">
        <v>1966</v>
      </c>
    </row>
    <row r="745" s="2" customFormat="1" ht="33" customHeight="1">
      <c r="A745" s="40"/>
      <c r="B745" s="41"/>
      <c r="C745" s="220" t="s">
        <v>1967</v>
      </c>
      <c r="D745" s="220" t="s">
        <v>166</v>
      </c>
      <c r="E745" s="221" t="s">
        <v>1968</v>
      </c>
      <c r="F745" s="222" t="s">
        <v>1969</v>
      </c>
      <c r="G745" s="223" t="s">
        <v>279</v>
      </c>
      <c r="H745" s="224">
        <v>2400</v>
      </c>
      <c r="I745" s="225"/>
      <c r="J745" s="226">
        <f>ROUND(I745*H745,2)</f>
        <v>0</v>
      </c>
      <c r="K745" s="222" t="s">
        <v>170</v>
      </c>
      <c r="L745" s="46"/>
      <c r="M745" s="227" t="s">
        <v>19</v>
      </c>
      <c r="N745" s="228" t="s">
        <v>44</v>
      </c>
      <c r="O745" s="86"/>
      <c r="P745" s="229">
        <f>O745*H745</f>
        <v>0</v>
      </c>
      <c r="Q745" s="229">
        <v>0</v>
      </c>
      <c r="R745" s="229">
        <f>Q745*H745</f>
        <v>0</v>
      </c>
      <c r="S745" s="229">
        <v>0</v>
      </c>
      <c r="T745" s="230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1" t="s">
        <v>171</v>
      </c>
      <c r="AT745" s="231" t="s">
        <v>166</v>
      </c>
      <c r="AU745" s="231" t="s">
        <v>106</v>
      </c>
      <c r="AY745" s="19" t="s">
        <v>163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19" t="s">
        <v>106</v>
      </c>
      <c r="BK745" s="232">
        <f>ROUND(I745*H745,2)</f>
        <v>0</v>
      </c>
      <c r="BL745" s="19" t="s">
        <v>171</v>
      </c>
      <c r="BM745" s="231" t="s">
        <v>1970</v>
      </c>
    </row>
    <row r="746" s="13" customFormat="1">
      <c r="A746" s="13"/>
      <c r="B746" s="233"/>
      <c r="C746" s="234"/>
      <c r="D746" s="235" t="s">
        <v>173</v>
      </c>
      <c r="E746" s="236" t="s">
        <v>19</v>
      </c>
      <c r="F746" s="237" t="s">
        <v>1971</v>
      </c>
      <c r="G746" s="234"/>
      <c r="H746" s="238">
        <v>2400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173</v>
      </c>
      <c r="AU746" s="244" t="s">
        <v>106</v>
      </c>
      <c r="AV746" s="13" t="s">
        <v>106</v>
      </c>
      <c r="AW746" s="13" t="s">
        <v>33</v>
      </c>
      <c r="AX746" s="13" t="s">
        <v>80</v>
      </c>
      <c r="AY746" s="244" t="s">
        <v>163</v>
      </c>
    </row>
    <row r="747" s="2" customFormat="1" ht="33" customHeight="1">
      <c r="A747" s="40"/>
      <c r="B747" s="41"/>
      <c r="C747" s="220" t="s">
        <v>1972</v>
      </c>
      <c r="D747" s="220" t="s">
        <v>166</v>
      </c>
      <c r="E747" s="221" t="s">
        <v>1973</v>
      </c>
      <c r="F747" s="222" t="s">
        <v>1974</v>
      </c>
      <c r="G747" s="223" t="s">
        <v>279</v>
      </c>
      <c r="H747" s="224">
        <v>12</v>
      </c>
      <c r="I747" s="225"/>
      <c r="J747" s="226">
        <f>ROUND(I747*H747,2)</f>
        <v>0</v>
      </c>
      <c r="K747" s="222" t="s">
        <v>170</v>
      </c>
      <c r="L747" s="46"/>
      <c r="M747" s="227" t="s">
        <v>19</v>
      </c>
      <c r="N747" s="228" t="s">
        <v>44</v>
      </c>
      <c r="O747" s="86"/>
      <c r="P747" s="229">
        <f>O747*H747</f>
        <v>0</v>
      </c>
      <c r="Q747" s="229">
        <v>0</v>
      </c>
      <c r="R747" s="229">
        <f>Q747*H747</f>
        <v>0</v>
      </c>
      <c r="S747" s="229">
        <v>0</v>
      </c>
      <c r="T747" s="230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31" t="s">
        <v>171</v>
      </c>
      <c r="AT747" s="231" t="s">
        <v>166</v>
      </c>
      <c r="AU747" s="231" t="s">
        <v>106</v>
      </c>
      <c r="AY747" s="19" t="s">
        <v>163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9" t="s">
        <v>106</v>
      </c>
      <c r="BK747" s="232">
        <f>ROUND(I747*H747,2)</f>
        <v>0</v>
      </c>
      <c r="BL747" s="19" t="s">
        <v>171</v>
      </c>
      <c r="BM747" s="231" t="s">
        <v>1975</v>
      </c>
    </row>
    <row r="748" s="2" customFormat="1" ht="33" customHeight="1">
      <c r="A748" s="40"/>
      <c r="B748" s="41"/>
      <c r="C748" s="220" t="s">
        <v>1976</v>
      </c>
      <c r="D748" s="220" t="s">
        <v>166</v>
      </c>
      <c r="E748" s="221" t="s">
        <v>384</v>
      </c>
      <c r="F748" s="222" t="s">
        <v>1977</v>
      </c>
      <c r="G748" s="223" t="s">
        <v>169</v>
      </c>
      <c r="H748" s="224">
        <v>4800</v>
      </c>
      <c r="I748" s="225"/>
      <c r="J748" s="226">
        <f>ROUND(I748*H748,2)</f>
        <v>0</v>
      </c>
      <c r="K748" s="222" t="s">
        <v>170</v>
      </c>
      <c r="L748" s="46"/>
      <c r="M748" s="227" t="s">
        <v>19</v>
      </c>
      <c r="N748" s="228" t="s">
        <v>44</v>
      </c>
      <c r="O748" s="86"/>
      <c r="P748" s="229">
        <f>O748*H748</f>
        <v>0</v>
      </c>
      <c r="Q748" s="229">
        <v>4.0000000000000003E-05</v>
      </c>
      <c r="R748" s="229">
        <f>Q748*H748</f>
        <v>0.192</v>
      </c>
      <c r="S748" s="229">
        <v>0</v>
      </c>
      <c r="T748" s="23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1" t="s">
        <v>171</v>
      </c>
      <c r="AT748" s="231" t="s">
        <v>166</v>
      </c>
      <c r="AU748" s="231" t="s">
        <v>106</v>
      </c>
      <c r="AY748" s="19" t="s">
        <v>163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9" t="s">
        <v>106</v>
      </c>
      <c r="BK748" s="232">
        <f>ROUND(I748*H748,2)</f>
        <v>0</v>
      </c>
      <c r="BL748" s="19" t="s">
        <v>171</v>
      </c>
      <c r="BM748" s="231" t="s">
        <v>1978</v>
      </c>
    </row>
    <row r="749" s="13" customFormat="1">
      <c r="A749" s="13"/>
      <c r="B749" s="233"/>
      <c r="C749" s="234"/>
      <c r="D749" s="235" t="s">
        <v>173</v>
      </c>
      <c r="E749" s="236" t="s">
        <v>19</v>
      </c>
      <c r="F749" s="237" t="s">
        <v>1979</v>
      </c>
      <c r="G749" s="234"/>
      <c r="H749" s="238">
        <v>4800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173</v>
      </c>
      <c r="AU749" s="244" t="s">
        <v>106</v>
      </c>
      <c r="AV749" s="13" t="s">
        <v>106</v>
      </c>
      <c r="AW749" s="13" t="s">
        <v>33</v>
      </c>
      <c r="AX749" s="13" t="s">
        <v>80</v>
      </c>
      <c r="AY749" s="244" t="s">
        <v>163</v>
      </c>
    </row>
    <row r="750" s="2" customFormat="1" ht="33" customHeight="1">
      <c r="A750" s="40"/>
      <c r="B750" s="41"/>
      <c r="C750" s="220" t="s">
        <v>1980</v>
      </c>
      <c r="D750" s="220" t="s">
        <v>166</v>
      </c>
      <c r="E750" s="221" t="s">
        <v>1981</v>
      </c>
      <c r="F750" s="222" t="s">
        <v>1982</v>
      </c>
      <c r="G750" s="223" t="s">
        <v>169</v>
      </c>
      <c r="H750" s="224">
        <v>55</v>
      </c>
      <c r="I750" s="225"/>
      <c r="J750" s="226">
        <f>ROUND(I750*H750,2)</f>
        <v>0</v>
      </c>
      <c r="K750" s="222" t="s">
        <v>170</v>
      </c>
      <c r="L750" s="46"/>
      <c r="M750" s="227" t="s">
        <v>19</v>
      </c>
      <c r="N750" s="228" t="s">
        <v>44</v>
      </c>
      <c r="O750" s="86"/>
      <c r="P750" s="229">
        <f>O750*H750</f>
        <v>0</v>
      </c>
      <c r="Q750" s="229">
        <v>0.00063000000000000003</v>
      </c>
      <c r="R750" s="229">
        <f>Q750*H750</f>
        <v>0.03465</v>
      </c>
      <c r="S750" s="229">
        <v>0</v>
      </c>
      <c r="T750" s="230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31" t="s">
        <v>171</v>
      </c>
      <c r="AT750" s="231" t="s">
        <v>166</v>
      </c>
      <c r="AU750" s="231" t="s">
        <v>106</v>
      </c>
      <c r="AY750" s="19" t="s">
        <v>163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9" t="s">
        <v>106</v>
      </c>
      <c r="BK750" s="232">
        <f>ROUND(I750*H750,2)</f>
        <v>0</v>
      </c>
      <c r="BL750" s="19" t="s">
        <v>171</v>
      </c>
      <c r="BM750" s="231" t="s">
        <v>1983</v>
      </c>
    </row>
    <row r="751" s="2" customFormat="1" ht="44.25" customHeight="1">
      <c r="A751" s="40"/>
      <c r="B751" s="41"/>
      <c r="C751" s="220" t="s">
        <v>1984</v>
      </c>
      <c r="D751" s="220" t="s">
        <v>166</v>
      </c>
      <c r="E751" s="221" t="s">
        <v>1985</v>
      </c>
      <c r="F751" s="222" t="s">
        <v>1986</v>
      </c>
      <c r="G751" s="223" t="s">
        <v>530</v>
      </c>
      <c r="H751" s="224">
        <v>3</v>
      </c>
      <c r="I751" s="225"/>
      <c r="J751" s="226">
        <f>ROUND(I751*H751,2)</f>
        <v>0</v>
      </c>
      <c r="K751" s="222" t="s">
        <v>170</v>
      </c>
      <c r="L751" s="46"/>
      <c r="M751" s="227" t="s">
        <v>19</v>
      </c>
      <c r="N751" s="228" t="s">
        <v>44</v>
      </c>
      <c r="O751" s="86"/>
      <c r="P751" s="229">
        <f>O751*H751</f>
        <v>0</v>
      </c>
      <c r="Q751" s="229">
        <v>0.22606000000000001</v>
      </c>
      <c r="R751" s="229">
        <f>Q751*H751</f>
        <v>0.67818000000000001</v>
      </c>
      <c r="S751" s="229">
        <v>0.17299999999999999</v>
      </c>
      <c r="T751" s="230">
        <f>S751*H751</f>
        <v>0.51899999999999991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1" t="s">
        <v>171</v>
      </c>
      <c r="AT751" s="231" t="s">
        <v>166</v>
      </c>
      <c r="AU751" s="231" t="s">
        <v>106</v>
      </c>
      <c r="AY751" s="19" t="s">
        <v>163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9" t="s">
        <v>106</v>
      </c>
      <c r="BK751" s="232">
        <f>ROUND(I751*H751,2)</f>
        <v>0</v>
      </c>
      <c r="BL751" s="19" t="s">
        <v>171</v>
      </c>
      <c r="BM751" s="231" t="s">
        <v>1987</v>
      </c>
    </row>
    <row r="752" s="2" customFormat="1" ht="66.75" customHeight="1">
      <c r="A752" s="40"/>
      <c r="B752" s="41"/>
      <c r="C752" s="220" t="s">
        <v>1988</v>
      </c>
      <c r="D752" s="220" t="s">
        <v>166</v>
      </c>
      <c r="E752" s="221" t="s">
        <v>1989</v>
      </c>
      <c r="F752" s="222" t="s">
        <v>1990</v>
      </c>
      <c r="G752" s="223" t="s">
        <v>279</v>
      </c>
      <c r="H752" s="224">
        <v>2</v>
      </c>
      <c r="I752" s="225"/>
      <c r="J752" s="226">
        <f>ROUND(I752*H752,2)</f>
        <v>0</v>
      </c>
      <c r="K752" s="222" t="s">
        <v>170</v>
      </c>
      <c r="L752" s="46"/>
      <c r="M752" s="227" t="s">
        <v>19</v>
      </c>
      <c r="N752" s="228" t="s">
        <v>44</v>
      </c>
      <c r="O752" s="86"/>
      <c r="P752" s="229">
        <f>O752*H752</f>
        <v>0</v>
      </c>
      <c r="Q752" s="229">
        <v>0.00167</v>
      </c>
      <c r="R752" s="229">
        <f>Q752*H752</f>
        <v>0.0033400000000000001</v>
      </c>
      <c r="S752" s="229">
        <v>0</v>
      </c>
      <c r="T752" s="23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31" t="s">
        <v>171</v>
      </c>
      <c r="AT752" s="231" t="s">
        <v>166</v>
      </c>
      <c r="AU752" s="231" t="s">
        <v>106</v>
      </c>
      <c r="AY752" s="19" t="s">
        <v>163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9" t="s">
        <v>106</v>
      </c>
      <c r="BK752" s="232">
        <f>ROUND(I752*H752,2)</f>
        <v>0</v>
      </c>
      <c r="BL752" s="19" t="s">
        <v>171</v>
      </c>
      <c r="BM752" s="231" t="s">
        <v>1991</v>
      </c>
    </row>
    <row r="753" s="12" customFormat="1" ht="22.8" customHeight="1">
      <c r="A753" s="12"/>
      <c r="B753" s="204"/>
      <c r="C753" s="205"/>
      <c r="D753" s="206" t="s">
        <v>71</v>
      </c>
      <c r="E753" s="218" t="s">
        <v>609</v>
      </c>
      <c r="F753" s="218" t="s">
        <v>610</v>
      </c>
      <c r="G753" s="205"/>
      <c r="H753" s="205"/>
      <c r="I753" s="208"/>
      <c r="J753" s="219">
        <f>BK753</f>
        <v>0</v>
      </c>
      <c r="K753" s="205"/>
      <c r="L753" s="210"/>
      <c r="M753" s="211"/>
      <c r="N753" s="212"/>
      <c r="O753" s="212"/>
      <c r="P753" s="213">
        <f>P754</f>
        <v>0</v>
      </c>
      <c r="Q753" s="212"/>
      <c r="R753" s="213">
        <f>R754</f>
        <v>0</v>
      </c>
      <c r="S753" s="212"/>
      <c r="T753" s="214">
        <f>T754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5" t="s">
        <v>80</v>
      </c>
      <c r="AT753" s="216" t="s">
        <v>71</v>
      </c>
      <c r="AU753" s="216" t="s">
        <v>80</v>
      </c>
      <c r="AY753" s="215" t="s">
        <v>163</v>
      </c>
      <c r="BK753" s="217">
        <f>BK754</f>
        <v>0</v>
      </c>
    </row>
    <row r="754" s="2" customFormat="1" ht="44.25" customHeight="1">
      <c r="A754" s="40"/>
      <c r="B754" s="41"/>
      <c r="C754" s="220" t="s">
        <v>1992</v>
      </c>
      <c r="D754" s="220" t="s">
        <v>166</v>
      </c>
      <c r="E754" s="221" t="s">
        <v>1993</v>
      </c>
      <c r="F754" s="222" t="s">
        <v>1994</v>
      </c>
      <c r="G754" s="223" t="s">
        <v>262</v>
      </c>
      <c r="H754" s="224">
        <v>4710.6989999999996</v>
      </c>
      <c r="I754" s="225"/>
      <c r="J754" s="226">
        <f>ROUND(I754*H754,2)</f>
        <v>0</v>
      </c>
      <c r="K754" s="222" t="s">
        <v>170</v>
      </c>
      <c r="L754" s="46"/>
      <c r="M754" s="227" t="s">
        <v>19</v>
      </c>
      <c r="N754" s="228" t="s">
        <v>44</v>
      </c>
      <c r="O754" s="86"/>
      <c r="P754" s="229">
        <f>O754*H754</f>
        <v>0</v>
      </c>
      <c r="Q754" s="229">
        <v>0</v>
      </c>
      <c r="R754" s="229">
        <f>Q754*H754</f>
        <v>0</v>
      </c>
      <c r="S754" s="229">
        <v>0</v>
      </c>
      <c r="T754" s="23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31" t="s">
        <v>171</v>
      </c>
      <c r="AT754" s="231" t="s">
        <v>166</v>
      </c>
      <c r="AU754" s="231" t="s">
        <v>106</v>
      </c>
      <c r="AY754" s="19" t="s">
        <v>163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9" t="s">
        <v>106</v>
      </c>
      <c r="BK754" s="232">
        <f>ROUND(I754*H754,2)</f>
        <v>0</v>
      </c>
      <c r="BL754" s="19" t="s">
        <v>171</v>
      </c>
      <c r="BM754" s="231" t="s">
        <v>1995</v>
      </c>
    </row>
    <row r="755" s="12" customFormat="1" ht="25.92" customHeight="1">
      <c r="A755" s="12"/>
      <c r="B755" s="204"/>
      <c r="C755" s="205"/>
      <c r="D755" s="206" t="s">
        <v>71</v>
      </c>
      <c r="E755" s="207" t="s">
        <v>615</v>
      </c>
      <c r="F755" s="207" t="s">
        <v>616</v>
      </c>
      <c r="G755" s="205"/>
      <c r="H755" s="205"/>
      <c r="I755" s="208"/>
      <c r="J755" s="209">
        <f>BK755</f>
        <v>0</v>
      </c>
      <c r="K755" s="205"/>
      <c r="L755" s="210"/>
      <c r="M755" s="211"/>
      <c r="N755" s="212"/>
      <c r="O755" s="212"/>
      <c r="P755" s="213">
        <f>P756+P811+P892+P945+P948+P955+P966+P1010+P1079+P1320+P1363+P1548+P1579+P1621+P1636+P1735</f>
        <v>0</v>
      </c>
      <c r="Q755" s="212"/>
      <c r="R755" s="213">
        <f>R756+R811+R892+R945+R948+R955+R966+R1010+R1079+R1320+R1363+R1548+R1579+R1621+R1636+R1735</f>
        <v>231.91540198000001</v>
      </c>
      <c r="S755" s="212"/>
      <c r="T755" s="214">
        <f>T756+T811+T892+T945+T948+T955+T966+T1010+T1079+T1320+T1363+T1548+T1579+T1621+T1636+T1735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5" t="s">
        <v>106</v>
      </c>
      <c r="AT755" s="216" t="s">
        <v>71</v>
      </c>
      <c r="AU755" s="216" t="s">
        <v>72</v>
      </c>
      <c r="AY755" s="215" t="s">
        <v>163</v>
      </c>
      <c r="BK755" s="217">
        <f>BK756+BK811+BK892+BK945+BK948+BK955+BK966+BK1010+BK1079+BK1320+BK1363+BK1548+BK1579+BK1621+BK1636+BK1735</f>
        <v>0</v>
      </c>
    </row>
    <row r="756" s="12" customFormat="1" ht="22.8" customHeight="1">
      <c r="A756" s="12"/>
      <c r="B756" s="204"/>
      <c r="C756" s="205"/>
      <c r="D756" s="206" t="s">
        <v>71</v>
      </c>
      <c r="E756" s="218" t="s">
        <v>617</v>
      </c>
      <c r="F756" s="218" t="s">
        <v>618</v>
      </c>
      <c r="G756" s="205"/>
      <c r="H756" s="205"/>
      <c r="I756" s="208"/>
      <c r="J756" s="219">
        <f>BK756</f>
        <v>0</v>
      </c>
      <c r="K756" s="205"/>
      <c r="L756" s="210"/>
      <c r="M756" s="211"/>
      <c r="N756" s="212"/>
      <c r="O756" s="212"/>
      <c r="P756" s="213">
        <f>SUM(P757:P810)</f>
        <v>0</v>
      </c>
      <c r="Q756" s="212"/>
      <c r="R756" s="213">
        <f>SUM(R757:R810)</f>
        <v>4.0756104000000004</v>
      </c>
      <c r="S756" s="212"/>
      <c r="T756" s="214">
        <f>SUM(T757:T810)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5" t="s">
        <v>106</v>
      </c>
      <c r="AT756" s="216" t="s">
        <v>71</v>
      </c>
      <c r="AU756" s="216" t="s">
        <v>80</v>
      </c>
      <c r="AY756" s="215" t="s">
        <v>163</v>
      </c>
      <c r="BK756" s="217">
        <f>SUM(BK757:BK810)</f>
        <v>0</v>
      </c>
    </row>
    <row r="757" s="2" customFormat="1" ht="21.75" customHeight="1">
      <c r="A757" s="40"/>
      <c r="B757" s="41"/>
      <c r="C757" s="220" t="s">
        <v>1996</v>
      </c>
      <c r="D757" s="220" t="s">
        <v>166</v>
      </c>
      <c r="E757" s="221" t="s">
        <v>1997</v>
      </c>
      <c r="F757" s="222" t="s">
        <v>1998</v>
      </c>
      <c r="G757" s="223" t="s">
        <v>169</v>
      </c>
      <c r="H757" s="224">
        <v>424</v>
      </c>
      <c r="I757" s="225"/>
      <c r="J757" s="226">
        <f>ROUND(I757*H757,2)</f>
        <v>0</v>
      </c>
      <c r="K757" s="222" t="s">
        <v>170</v>
      </c>
      <c r="L757" s="46"/>
      <c r="M757" s="227" t="s">
        <v>19</v>
      </c>
      <c r="N757" s="228" t="s">
        <v>44</v>
      </c>
      <c r="O757" s="86"/>
      <c r="P757" s="229">
        <f>O757*H757</f>
        <v>0</v>
      </c>
      <c r="Q757" s="229">
        <v>3.0000000000000001E-05</v>
      </c>
      <c r="R757" s="229">
        <f>Q757*H757</f>
        <v>0.01272</v>
      </c>
      <c r="S757" s="229">
        <v>0</v>
      </c>
      <c r="T757" s="230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1" t="s">
        <v>255</v>
      </c>
      <c r="AT757" s="231" t="s">
        <v>166</v>
      </c>
      <c r="AU757" s="231" t="s">
        <v>106</v>
      </c>
      <c r="AY757" s="19" t="s">
        <v>163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9" t="s">
        <v>106</v>
      </c>
      <c r="BK757" s="232">
        <f>ROUND(I757*H757,2)</f>
        <v>0</v>
      </c>
      <c r="BL757" s="19" t="s">
        <v>255</v>
      </c>
      <c r="BM757" s="231" t="s">
        <v>1999</v>
      </c>
    </row>
    <row r="758" s="13" customFormat="1">
      <c r="A758" s="13"/>
      <c r="B758" s="233"/>
      <c r="C758" s="234"/>
      <c r="D758" s="235" t="s">
        <v>173</v>
      </c>
      <c r="E758" s="236" t="s">
        <v>19</v>
      </c>
      <c r="F758" s="237" t="s">
        <v>2000</v>
      </c>
      <c r="G758" s="234"/>
      <c r="H758" s="238">
        <v>60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173</v>
      </c>
      <c r="AU758" s="244" t="s">
        <v>106</v>
      </c>
      <c r="AV758" s="13" t="s">
        <v>106</v>
      </c>
      <c r="AW758" s="13" t="s">
        <v>33</v>
      </c>
      <c r="AX758" s="13" t="s">
        <v>72</v>
      </c>
      <c r="AY758" s="244" t="s">
        <v>163</v>
      </c>
    </row>
    <row r="759" s="13" customFormat="1">
      <c r="A759" s="13"/>
      <c r="B759" s="233"/>
      <c r="C759" s="234"/>
      <c r="D759" s="235" t="s">
        <v>173</v>
      </c>
      <c r="E759" s="236" t="s">
        <v>19</v>
      </c>
      <c r="F759" s="237" t="s">
        <v>2001</v>
      </c>
      <c r="G759" s="234"/>
      <c r="H759" s="238">
        <v>200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173</v>
      </c>
      <c r="AU759" s="244" t="s">
        <v>106</v>
      </c>
      <c r="AV759" s="13" t="s">
        <v>106</v>
      </c>
      <c r="AW759" s="13" t="s">
        <v>33</v>
      </c>
      <c r="AX759" s="13" t="s">
        <v>72</v>
      </c>
      <c r="AY759" s="244" t="s">
        <v>163</v>
      </c>
    </row>
    <row r="760" s="13" customFormat="1">
      <c r="A760" s="13"/>
      <c r="B760" s="233"/>
      <c r="C760" s="234"/>
      <c r="D760" s="235" t="s">
        <v>173</v>
      </c>
      <c r="E760" s="236" t="s">
        <v>19</v>
      </c>
      <c r="F760" s="237" t="s">
        <v>2002</v>
      </c>
      <c r="G760" s="234"/>
      <c r="H760" s="238">
        <v>140</v>
      </c>
      <c r="I760" s="239"/>
      <c r="J760" s="234"/>
      <c r="K760" s="234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173</v>
      </c>
      <c r="AU760" s="244" t="s">
        <v>106</v>
      </c>
      <c r="AV760" s="13" t="s">
        <v>106</v>
      </c>
      <c r="AW760" s="13" t="s">
        <v>33</v>
      </c>
      <c r="AX760" s="13" t="s">
        <v>72</v>
      </c>
      <c r="AY760" s="244" t="s">
        <v>163</v>
      </c>
    </row>
    <row r="761" s="13" customFormat="1">
      <c r="A761" s="13"/>
      <c r="B761" s="233"/>
      <c r="C761" s="234"/>
      <c r="D761" s="235" t="s">
        <v>173</v>
      </c>
      <c r="E761" s="236" t="s">
        <v>19</v>
      </c>
      <c r="F761" s="237" t="s">
        <v>2003</v>
      </c>
      <c r="G761" s="234"/>
      <c r="H761" s="238">
        <v>24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173</v>
      </c>
      <c r="AU761" s="244" t="s">
        <v>106</v>
      </c>
      <c r="AV761" s="13" t="s">
        <v>106</v>
      </c>
      <c r="AW761" s="13" t="s">
        <v>33</v>
      </c>
      <c r="AX761" s="13" t="s">
        <v>72</v>
      </c>
      <c r="AY761" s="244" t="s">
        <v>163</v>
      </c>
    </row>
    <row r="762" s="14" customFormat="1">
      <c r="A762" s="14"/>
      <c r="B762" s="245"/>
      <c r="C762" s="246"/>
      <c r="D762" s="235" t="s">
        <v>173</v>
      </c>
      <c r="E762" s="247" t="s">
        <v>19</v>
      </c>
      <c r="F762" s="248" t="s">
        <v>175</v>
      </c>
      <c r="G762" s="246"/>
      <c r="H762" s="249">
        <v>424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173</v>
      </c>
      <c r="AU762" s="255" t="s">
        <v>106</v>
      </c>
      <c r="AV762" s="14" t="s">
        <v>171</v>
      </c>
      <c r="AW762" s="14" t="s">
        <v>33</v>
      </c>
      <c r="AX762" s="14" t="s">
        <v>80</v>
      </c>
      <c r="AY762" s="255" t="s">
        <v>163</v>
      </c>
    </row>
    <row r="763" s="2" customFormat="1" ht="16.5" customHeight="1">
      <c r="A763" s="40"/>
      <c r="B763" s="41"/>
      <c r="C763" s="283" t="s">
        <v>2004</v>
      </c>
      <c r="D763" s="283" t="s">
        <v>1127</v>
      </c>
      <c r="E763" s="284" t="s">
        <v>2005</v>
      </c>
      <c r="F763" s="285" t="s">
        <v>2006</v>
      </c>
      <c r="G763" s="286" t="s">
        <v>262</v>
      </c>
      <c r="H763" s="287">
        <v>0.22</v>
      </c>
      <c r="I763" s="288"/>
      <c r="J763" s="289">
        <f>ROUND(I763*H763,2)</f>
        <v>0</v>
      </c>
      <c r="K763" s="285" t="s">
        <v>170</v>
      </c>
      <c r="L763" s="290"/>
      <c r="M763" s="291" t="s">
        <v>19</v>
      </c>
      <c r="N763" s="292" t="s">
        <v>44</v>
      </c>
      <c r="O763" s="86"/>
      <c r="P763" s="229">
        <f>O763*H763</f>
        <v>0</v>
      </c>
      <c r="Q763" s="229">
        <v>1</v>
      </c>
      <c r="R763" s="229">
        <f>Q763*H763</f>
        <v>0.22</v>
      </c>
      <c r="S763" s="229">
        <v>0</v>
      </c>
      <c r="T763" s="230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1" t="s">
        <v>340</v>
      </c>
      <c r="AT763" s="231" t="s">
        <v>1127</v>
      </c>
      <c r="AU763" s="231" t="s">
        <v>106</v>
      </c>
      <c r="AY763" s="19" t="s">
        <v>163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19" t="s">
        <v>106</v>
      </c>
      <c r="BK763" s="232">
        <f>ROUND(I763*H763,2)</f>
        <v>0</v>
      </c>
      <c r="BL763" s="19" t="s">
        <v>255</v>
      </c>
      <c r="BM763" s="231" t="s">
        <v>2007</v>
      </c>
    </row>
    <row r="764" s="13" customFormat="1">
      <c r="A764" s="13"/>
      <c r="B764" s="233"/>
      <c r="C764" s="234"/>
      <c r="D764" s="235" t="s">
        <v>173</v>
      </c>
      <c r="E764" s="236" t="s">
        <v>19</v>
      </c>
      <c r="F764" s="237" t="s">
        <v>2008</v>
      </c>
      <c r="G764" s="234"/>
      <c r="H764" s="238">
        <v>0.22</v>
      </c>
      <c r="I764" s="239"/>
      <c r="J764" s="234"/>
      <c r="K764" s="234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173</v>
      </c>
      <c r="AU764" s="244" t="s">
        <v>106</v>
      </c>
      <c r="AV764" s="13" t="s">
        <v>106</v>
      </c>
      <c r="AW764" s="13" t="s">
        <v>33</v>
      </c>
      <c r="AX764" s="13" t="s">
        <v>80</v>
      </c>
      <c r="AY764" s="244" t="s">
        <v>163</v>
      </c>
    </row>
    <row r="765" s="2" customFormat="1" ht="21.75" customHeight="1">
      <c r="A765" s="40"/>
      <c r="B765" s="41"/>
      <c r="C765" s="220" t="s">
        <v>2009</v>
      </c>
      <c r="D765" s="220" t="s">
        <v>166</v>
      </c>
      <c r="E765" s="221" t="s">
        <v>2010</v>
      </c>
      <c r="F765" s="222" t="s">
        <v>2011</v>
      </c>
      <c r="G765" s="223" t="s">
        <v>169</v>
      </c>
      <c r="H765" s="224">
        <v>24</v>
      </c>
      <c r="I765" s="225"/>
      <c r="J765" s="226">
        <f>ROUND(I765*H765,2)</f>
        <v>0</v>
      </c>
      <c r="K765" s="222" t="s">
        <v>170</v>
      </c>
      <c r="L765" s="46"/>
      <c r="M765" s="227" t="s">
        <v>19</v>
      </c>
      <c r="N765" s="228" t="s">
        <v>44</v>
      </c>
      <c r="O765" s="86"/>
      <c r="P765" s="229">
        <f>O765*H765</f>
        <v>0</v>
      </c>
      <c r="Q765" s="229">
        <v>0</v>
      </c>
      <c r="R765" s="229">
        <f>Q765*H765</f>
        <v>0</v>
      </c>
      <c r="S765" s="229">
        <v>0</v>
      </c>
      <c r="T765" s="230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31" t="s">
        <v>255</v>
      </c>
      <c r="AT765" s="231" t="s">
        <v>166</v>
      </c>
      <c r="AU765" s="231" t="s">
        <v>106</v>
      </c>
      <c r="AY765" s="19" t="s">
        <v>163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19" t="s">
        <v>106</v>
      </c>
      <c r="BK765" s="232">
        <f>ROUND(I765*H765,2)</f>
        <v>0</v>
      </c>
      <c r="BL765" s="19" t="s">
        <v>255</v>
      </c>
      <c r="BM765" s="231" t="s">
        <v>2012</v>
      </c>
    </row>
    <row r="766" s="13" customFormat="1">
      <c r="A766" s="13"/>
      <c r="B766" s="233"/>
      <c r="C766" s="234"/>
      <c r="D766" s="235" t="s">
        <v>173</v>
      </c>
      <c r="E766" s="236" t="s">
        <v>19</v>
      </c>
      <c r="F766" s="237" t="s">
        <v>2013</v>
      </c>
      <c r="G766" s="234"/>
      <c r="H766" s="238">
        <v>24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173</v>
      </c>
      <c r="AU766" s="244" t="s">
        <v>106</v>
      </c>
      <c r="AV766" s="13" t="s">
        <v>106</v>
      </c>
      <c r="AW766" s="13" t="s">
        <v>33</v>
      </c>
      <c r="AX766" s="13" t="s">
        <v>80</v>
      </c>
      <c r="AY766" s="244" t="s">
        <v>163</v>
      </c>
    </row>
    <row r="767" s="2" customFormat="1" ht="16.5" customHeight="1">
      <c r="A767" s="40"/>
      <c r="B767" s="41"/>
      <c r="C767" s="283" t="s">
        <v>2014</v>
      </c>
      <c r="D767" s="283" t="s">
        <v>1127</v>
      </c>
      <c r="E767" s="284" t="s">
        <v>2015</v>
      </c>
      <c r="F767" s="285" t="s">
        <v>2016</v>
      </c>
      <c r="G767" s="286" t="s">
        <v>933</v>
      </c>
      <c r="H767" s="287">
        <v>220</v>
      </c>
      <c r="I767" s="288"/>
      <c r="J767" s="289">
        <f>ROUND(I767*H767,2)</f>
        <v>0</v>
      </c>
      <c r="K767" s="285" t="s">
        <v>170</v>
      </c>
      <c r="L767" s="290"/>
      <c r="M767" s="291" t="s">
        <v>19</v>
      </c>
      <c r="N767" s="292" t="s">
        <v>44</v>
      </c>
      <c r="O767" s="86"/>
      <c r="P767" s="229">
        <f>O767*H767</f>
        <v>0</v>
      </c>
      <c r="Q767" s="229">
        <v>0.001</v>
      </c>
      <c r="R767" s="229">
        <f>Q767*H767</f>
        <v>0.22</v>
      </c>
      <c r="S767" s="229">
        <v>0</v>
      </c>
      <c r="T767" s="230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31" t="s">
        <v>340</v>
      </c>
      <c r="AT767" s="231" t="s">
        <v>1127</v>
      </c>
      <c r="AU767" s="231" t="s">
        <v>106</v>
      </c>
      <c r="AY767" s="19" t="s">
        <v>163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9" t="s">
        <v>106</v>
      </c>
      <c r="BK767" s="232">
        <f>ROUND(I767*H767,2)</f>
        <v>0</v>
      </c>
      <c r="BL767" s="19" t="s">
        <v>255</v>
      </c>
      <c r="BM767" s="231" t="s">
        <v>2017</v>
      </c>
    </row>
    <row r="768" s="13" customFormat="1">
      <c r="A768" s="13"/>
      <c r="B768" s="233"/>
      <c r="C768" s="234"/>
      <c r="D768" s="235" t="s">
        <v>173</v>
      </c>
      <c r="E768" s="234"/>
      <c r="F768" s="237" t="s">
        <v>2018</v>
      </c>
      <c r="G768" s="234"/>
      <c r="H768" s="238">
        <v>220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173</v>
      </c>
      <c r="AU768" s="244" t="s">
        <v>106</v>
      </c>
      <c r="AV768" s="13" t="s">
        <v>106</v>
      </c>
      <c r="AW768" s="13" t="s">
        <v>4</v>
      </c>
      <c r="AX768" s="13" t="s">
        <v>80</v>
      </c>
      <c r="AY768" s="244" t="s">
        <v>163</v>
      </c>
    </row>
    <row r="769" s="2" customFormat="1" ht="33" customHeight="1">
      <c r="A769" s="40"/>
      <c r="B769" s="41"/>
      <c r="C769" s="220" t="s">
        <v>2019</v>
      </c>
      <c r="D769" s="220" t="s">
        <v>166</v>
      </c>
      <c r="E769" s="221" t="s">
        <v>2020</v>
      </c>
      <c r="F769" s="222" t="s">
        <v>2021</v>
      </c>
      <c r="G769" s="223" t="s">
        <v>169</v>
      </c>
      <c r="H769" s="224">
        <v>26</v>
      </c>
      <c r="I769" s="225"/>
      <c r="J769" s="226">
        <f>ROUND(I769*H769,2)</f>
        <v>0</v>
      </c>
      <c r="K769" s="222" t="s">
        <v>170</v>
      </c>
      <c r="L769" s="46"/>
      <c r="M769" s="227" t="s">
        <v>19</v>
      </c>
      <c r="N769" s="228" t="s">
        <v>44</v>
      </c>
      <c r="O769" s="86"/>
      <c r="P769" s="229">
        <f>O769*H769</f>
        <v>0</v>
      </c>
      <c r="Q769" s="229">
        <v>0.00040000000000000002</v>
      </c>
      <c r="R769" s="229">
        <f>Q769*H769</f>
        <v>0.010400000000000001</v>
      </c>
      <c r="S769" s="229">
        <v>0</v>
      </c>
      <c r="T769" s="230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1" t="s">
        <v>255</v>
      </c>
      <c r="AT769" s="231" t="s">
        <v>166</v>
      </c>
      <c r="AU769" s="231" t="s">
        <v>106</v>
      </c>
      <c r="AY769" s="19" t="s">
        <v>163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9" t="s">
        <v>106</v>
      </c>
      <c r="BK769" s="232">
        <f>ROUND(I769*H769,2)</f>
        <v>0</v>
      </c>
      <c r="BL769" s="19" t="s">
        <v>255</v>
      </c>
      <c r="BM769" s="231" t="s">
        <v>2022</v>
      </c>
    </row>
    <row r="770" s="13" customFormat="1">
      <c r="A770" s="13"/>
      <c r="B770" s="233"/>
      <c r="C770" s="234"/>
      <c r="D770" s="235" t="s">
        <v>173</v>
      </c>
      <c r="E770" s="236" t="s">
        <v>19</v>
      </c>
      <c r="F770" s="237" t="s">
        <v>2023</v>
      </c>
      <c r="G770" s="234"/>
      <c r="H770" s="238">
        <v>26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173</v>
      </c>
      <c r="AU770" s="244" t="s">
        <v>106</v>
      </c>
      <c r="AV770" s="13" t="s">
        <v>106</v>
      </c>
      <c r="AW770" s="13" t="s">
        <v>33</v>
      </c>
      <c r="AX770" s="13" t="s">
        <v>80</v>
      </c>
      <c r="AY770" s="244" t="s">
        <v>163</v>
      </c>
    </row>
    <row r="771" s="2" customFormat="1" ht="21.75" customHeight="1">
      <c r="A771" s="40"/>
      <c r="B771" s="41"/>
      <c r="C771" s="220" t="s">
        <v>2024</v>
      </c>
      <c r="D771" s="220" t="s">
        <v>166</v>
      </c>
      <c r="E771" s="221" t="s">
        <v>2025</v>
      </c>
      <c r="F771" s="222" t="s">
        <v>2026</v>
      </c>
      <c r="G771" s="223" t="s">
        <v>169</v>
      </c>
      <c r="H771" s="224">
        <v>340</v>
      </c>
      <c r="I771" s="225"/>
      <c r="J771" s="226">
        <f>ROUND(I771*H771,2)</f>
        <v>0</v>
      </c>
      <c r="K771" s="222" t="s">
        <v>170</v>
      </c>
      <c r="L771" s="46"/>
      <c r="M771" s="227" t="s">
        <v>19</v>
      </c>
      <c r="N771" s="228" t="s">
        <v>44</v>
      </c>
      <c r="O771" s="86"/>
      <c r="P771" s="229">
        <f>O771*H771</f>
        <v>0</v>
      </c>
      <c r="Q771" s="229">
        <v>0.00040000000000000002</v>
      </c>
      <c r="R771" s="229">
        <f>Q771*H771</f>
        <v>0.13600000000000001</v>
      </c>
      <c r="S771" s="229">
        <v>0</v>
      </c>
      <c r="T771" s="23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1" t="s">
        <v>255</v>
      </c>
      <c r="AT771" s="231" t="s">
        <v>166</v>
      </c>
      <c r="AU771" s="231" t="s">
        <v>106</v>
      </c>
      <c r="AY771" s="19" t="s">
        <v>163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9" t="s">
        <v>106</v>
      </c>
      <c r="BK771" s="232">
        <f>ROUND(I771*H771,2)</f>
        <v>0</v>
      </c>
      <c r="BL771" s="19" t="s">
        <v>255</v>
      </c>
      <c r="BM771" s="231" t="s">
        <v>2027</v>
      </c>
    </row>
    <row r="772" s="13" customFormat="1">
      <c r="A772" s="13"/>
      <c r="B772" s="233"/>
      <c r="C772" s="234"/>
      <c r="D772" s="235" t="s">
        <v>173</v>
      </c>
      <c r="E772" s="236" t="s">
        <v>19</v>
      </c>
      <c r="F772" s="237" t="s">
        <v>2001</v>
      </c>
      <c r="G772" s="234"/>
      <c r="H772" s="238">
        <v>200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173</v>
      </c>
      <c r="AU772" s="244" t="s">
        <v>106</v>
      </c>
      <c r="AV772" s="13" t="s">
        <v>106</v>
      </c>
      <c r="AW772" s="13" t="s">
        <v>33</v>
      </c>
      <c r="AX772" s="13" t="s">
        <v>72</v>
      </c>
      <c r="AY772" s="244" t="s">
        <v>163</v>
      </c>
    </row>
    <row r="773" s="13" customFormat="1">
      <c r="A773" s="13"/>
      <c r="B773" s="233"/>
      <c r="C773" s="234"/>
      <c r="D773" s="235" t="s">
        <v>173</v>
      </c>
      <c r="E773" s="236" t="s">
        <v>19</v>
      </c>
      <c r="F773" s="237" t="s">
        <v>2028</v>
      </c>
      <c r="G773" s="234"/>
      <c r="H773" s="238">
        <v>140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173</v>
      </c>
      <c r="AU773" s="244" t="s">
        <v>106</v>
      </c>
      <c r="AV773" s="13" t="s">
        <v>106</v>
      </c>
      <c r="AW773" s="13" t="s">
        <v>33</v>
      </c>
      <c r="AX773" s="13" t="s">
        <v>72</v>
      </c>
      <c r="AY773" s="244" t="s">
        <v>163</v>
      </c>
    </row>
    <row r="774" s="14" customFormat="1">
      <c r="A774" s="14"/>
      <c r="B774" s="245"/>
      <c r="C774" s="246"/>
      <c r="D774" s="235" t="s">
        <v>173</v>
      </c>
      <c r="E774" s="247" t="s">
        <v>19</v>
      </c>
      <c r="F774" s="248" t="s">
        <v>175</v>
      </c>
      <c r="G774" s="246"/>
      <c r="H774" s="249">
        <v>340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173</v>
      </c>
      <c r="AU774" s="255" t="s">
        <v>106</v>
      </c>
      <c r="AV774" s="14" t="s">
        <v>171</v>
      </c>
      <c r="AW774" s="14" t="s">
        <v>33</v>
      </c>
      <c r="AX774" s="14" t="s">
        <v>80</v>
      </c>
      <c r="AY774" s="255" t="s">
        <v>163</v>
      </c>
    </row>
    <row r="775" s="2" customFormat="1" ht="33" customHeight="1">
      <c r="A775" s="40"/>
      <c r="B775" s="41"/>
      <c r="C775" s="283" t="s">
        <v>2029</v>
      </c>
      <c r="D775" s="283" t="s">
        <v>1127</v>
      </c>
      <c r="E775" s="284" t="s">
        <v>2030</v>
      </c>
      <c r="F775" s="285" t="s">
        <v>2031</v>
      </c>
      <c r="G775" s="286" t="s">
        <v>169</v>
      </c>
      <c r="H775" s="287">
        <v>439.19999999999999</v>
      </c>
      <c r="I775" s="288"/>
      <c r="J775" s="289">
        <f>ROUND(I775*H775,2)</f>
        <v>0</v>
      </c>
      <c r="K775" s="285" t="s">
        <v>170</v>
      </c>
      <c r="L775" s="290"/>
      <c r="M775" s="291" t="s">
        <v>19</v>
      </c>
      <c r="N775" s="292" t="s">
        <v>44</v>
      </c>
      <c r="O775" s="86"/>
      <c r="P775" s="229">
        <f>O775*H775</f>
        <v>0</v>
      </c>
      <c r="Q775" s="229">
        <v>0.001</v>
      </c>
      <c r="R775" s="229">
        <f>Q775*H775</f>
        <v>0.43919999999999998</v>
      </c>
      <c r="S775" s="229">
        <v>0</v>
      </c>
      <c r="T775" s="230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1" t="s">
        <v>340</v>
      </c>
      <c r="AT775" s="231" t="s">
        <v>1127</v>
      </c>
      <c r="AU775" s="231" t="s">
        <v>106</v>
      </c>
      <c r="AY775" s="19" t="s">
        <v>163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19" t="s">
        <v>106</v>
      </c>
      <c r="BK775" s="232">
        <f>ROUND(I775*H775,2)</f>
        <v>0</v>
      </c>
      <c r="BL775" s="19" t="s">
        <v>255</v>
      </c>
      <c r="BM775" s="231" t="s">
        <v>2032</v>
      </c>
    </row>
    <row r="776" s="13" customFormat="1">
      <c r="A776" s="13"/>
      <c r="B776" s="233"/>
      <c r="C776" s="234"/>
      <c r="D776" s="235" t="s">
        <v>173</v>
      </c>
      <c r="E776" s="236" t="s">
        <v>19</v>
      </c>
      <c r="F776" s="237" t="s">
        <v>2033</v>
      </c>
      <c r="G776" s="234"/>
      <c r="H776" s="238">
        <v>439.19999999999999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173</v>
      </c>
      <c r="AU776" s="244" t="s">
        <v>106</v>
      </c>
      <c r="AV776" s="13" t="s">
        <v>106</v>
      </c>
      <c r="AW776" s="13" t="s">
        <v>33</v>
      </c>
      <c r="AX776" s="13" t="s">
        <v>80</v>
      </c>
      <c r="AY776" s="244" t="s">
        <v>163</v>
      </c>
    </row>
    <row r="777" s="2" customFormat="1" ht="21.75" customHeight="1">
      <c r="A777" s="40"/>
      <c r="B777" s="41"/>
      <c r="C777" s="220" t="s">
        <v>2034</v>
      </c>
      <c r="D777" s="220" t="s">
        <v>166</v>
      </c>
      <c r="E777" s="221" t="s">
        <v>2035</v>
      </c>
      <c r="F777" s="222" t="s">
        <v>2036</v>
      </c>
      <c r="G777" s="223" t="s">
        <v>169</v>
      </c>
      <c r="H777" s="224">
        <v>746.45299999999997</v>
      </c>
      <c r="I777" s="225"/>
      <c r="J777" s="226">
        <f>ROUND(I777*H777,2)</f>
        <v>0</v>
      </c>
      <c r="K777" s="222" t="s">
        <v>170</v>
      </c>
      <c r="L777" s="46"/>
      <c r="M777" s="227" t="s">
        <v>19</v>
      </c>
      <c r="N777" s="228" t="s">
        <v>44</v>
      </c>
      <c r="O777" s="86"/>
      <c r="P777" s="229">
        <f>O777*H777</f>
        <v>0</v>
      </c>
      <c r="Q777" s="229">
        <v>0.00040000000000000002</v>
      </c>
      <c r="R777" s="229">
        <f>Q777*H777</f>
        <v>0.29858119999999999</v>
      </c>
      <c r="S777" s="229">
        <v>0</v>
      </c>
      <c r="T777" s="230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31" t="s">
        <v>255</v>
      </c>
      <c r="AT777" s="231" t="s">
        <v>166</v>
      </c>
      <c r="AU777" s="231" t="s">
        <v>106</v>
      </c>
      <c r="AY777" s="19" t="s">
        <v>163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19" t="s">
        <v>106</v>
      </c>
      <c r="BK777" s="232">
        <f>ROUND(I777*H777,2)</f>
        <v>0</v>
      </c>
      <c r="BL777" s="19" t="s">
        <v>255</v>
      </c>
      <c r="BM777" s="231" t="s">
        <v>2037</v>
      </c>
    </row>
    <row r="778" s="15" customFormat="1">
      <c r="A778" s="15"/>
      <c r="B778" s="256"/>
      <c r="C778" s="257"/>
      <c r="D778" s="235" t="s">
        <v>173</v>
      </c>
      <c r="E778" s="258" t="s">
        <v>19</v>
      </c>
      <c r="F778" s="259" t="s">
        <v>2038</v>
      </c>
      <c r="G778" s="257"/>
      <c r="H778" s="258" t="s">
        <v>19</v>
      </c>
      <c r="I778" s="260"/>
      <c r="J778" s="257"/>
      <c r="K778" s="257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173</v>
      </c>
      <c r="AU778" s="265" t="s">
        <v>106</v>
      </c>
      <c r="AV778" s="15" t="s">
        <v>80</v>
      </c>
      <c r="AW778" s="15" t="s">
        <v>33</v>
      </c>
      <c r="AX778" s="15" t="s">
        <v>72</v>
      </c>
      <c r="AY778" s="265" t="s">
        <v>163</v>
      </c>
    </row>
    <row r="779" s="13" customFormat="1">
      <c r="A779" s="13"/>
      <c r="B779" s="233"/>
      <c r="C779" s="234"/>
      <c r="D779" s="235" t="s">
        <v>173</v>
      </c>
      <c r="E779" s="236" t="s">
        <v>19</v>
      </c>
      <c r="F779" s="237" t="s">
        <v>2039</v>
      </c>
      <c r="G779" s="234"/>
      <c r="H779" s="238">
        <v>622.04399999999998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173</v>
      </c>
      <c r="AU779" s="244" t="s">
        <v>106</v>
      </c>
      <c r="AV779" s="13" t="s">
        <v>106</v>
      </c>
      <c r="AW779" s="13" t="s">
        <v>33</v>
      </c>
      <c r="AX779" s="13" t="s">
        <v>72</v>
      </c>
      <c r="AY779" s="244" t="s">
        <v>163</v>
      </c>
    </row>
    <row r="780" s="14" customFormat="1">
      <c r="A780" s="14"/>
      <c r="B780" s="245"/>
      <c r="C780" s="246"/>
      <c r="D780" s="235" t="s">
        <v>173</v>
      </c>
      <c r="E780" s="247" t="s">
        <v>19</v>
      </c>
      <c r="F780" s="248" t="s">
        <v>175</v>
      </c>
      <c r="G780" s="246"/>
      <c r="H780" s="249">
        <v>622.04399999999998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173</v>
      </c>
      <c r="AU780" s="255" t="s">
        <v>106</v>
      </c>
      <c r="AV780" s="14" t="s">
        <v>171</v>
      </c>
      <c r="AW780" s="14" t="s">
        <v>33</v>
      </c>
      <c r="AX780" s="14" t="s">
        <v>80</v>
      </c>
      <c r="AY780" s="255" t="s">
        <v>163</v>
      </c>
    </row>
    <row r="781" s="13" customFormat="1">
      <c r="A781" s="13"/>
      <c r="B781" s="233"/>
      <c r="C781" s="234"/>
      <c r="D781" s="235" t="s">
        <v>173</v>
      </c>
      <c r="E781" s="234"/>
      <c r="F781" s="237" t="s">
        <v>2040</v>
      </c>
      <c r="G781" s="234"/>
      <c r="H781" s="238">
        <v>746.45299999999997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173</v>
      </c>
      <c r="AU781" s="244" t="s">
        <v>106</v>
      </c>
      <c r="AV781" s="13" t="s">
        <v>106</v>
      </c>
      <c r="AW781" s="13" t="s">
        <v>4</v>
      </c>
      <c r="AX781" s="13" t="s">
        <v>80</v>
      </c>
      <c r="AY781" s="244" t="s">
        <v>163</v>
      </c>
    </row>
    <row r="782" s="2" customFormat="1" ht="33" customHeight="1">
      <c r="A782" s="40"/>
      <c r="B782" s="41"/>
      <c r="C782" s="283" t="s">
        <v>2041</v>
      </c>
      <c r="D782" s="283" t="s">
        <v>1127</v>
      </c>
      <c r="E782" s="284" t="s">
        <v>2030</v>
      </c>
      <c r="F782" s="285" t="s">
        <v>2031</v>
      </c>
      <c r="G782" s="286" t="s">
        <v>169</v>
      </c>
      <c r="H782" s="287">
        <v>987.18399999999997</v>
      </c>
      <c r="I782" s="288"/>
      <c r="J782" s="289">
        <f>ROUND(I782*H782,2)</f>
        <v>0</v>
      </c>
      <c r="K782" s="285" t="s">
        <v>170</v>
      </c>
      <c r="L782" s="290"/>
      <c r="M782" s="291" t="s">
        <v>19</v>
      </c>
      <c r="N782" s="292" t="s">
        <v>44</v>
      </c>
      <c r="O782" s="86"/>
      <c r="P782" s="229">
        <f>O782*H782</f>
        <v>0</v>
      </c>
      <c r="Q782" s="229">
        <v>0.001</v>
      </c>
      <c r="R782" s="229">
        <f>Q782*H782</f>
        <v>0.98718399999999995</v>
      </c>
      <c r="S782" s="229">
        <v>0</v>
      </c>
      <c r="T782" s="23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1" t="s">
        <v>340</v>
      </c>
      <c r="AT782" s="231" t="s">
        <v>1127</v>
      </c>
      <c r="AU782" s="231" t="s">
        <v>106</v>
      </c>
      <c r="AY782" s="19" t="s">
        <v>163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19" t="s">
        <v>106</v>
      </c>
      <c r="BK782" s="232">
        <f>ROUND(I782*H782,2)</f>
        <v>0</v>
      </c>
      <c r="BL782" s="19" t="s">
        <v>255</v>
      </c>
      <c r="BM782" s="231" t="s">
        <v>2042</v>
      </c>
    </row>
    <row r="783" s="13" customFormat="1">
      <c r="A783" s="13"/>
      <c r="B783" s="233"/>
      <c r="C783" s="234"/>
      <c r="D783" s="235" t="s">
        <v>173</v>
      </c>
      <c r="E783" s="236" t="s">
        <v>19</v>
      </c>
      <c r="F783" s="237" t="s">
        <v>2043</v>
      </c>
      <c r="G783" s="234"/>
      <c r="H783" s="238">
        <v>858.42100000000005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173</v>
      </c>
      <c r="AU783" s="244" t="s">
        <v>106</v>
      </c>
      <c r="AV783" s="13" t="s">
        <v>106</v>
      </c>
      <c r="AW783" s="13" t="s">
        <v>33</v>
      </c>
      <c r="AX783" s="13" t="s">
        <v>80</v>
      </c>
      <c r="AY783" s="244" t="s">
        <v>163</v>
      </c>
    </row>
    <row r="784" s="13" customFormat="1">
      <c r="A784" s="13"/>
      <c r="B784" s="233"/>
      <c r="C784" s="234"/>
      <c r="D784" s="235" t="s">
        <v>173</v>
      </c>
      <c r="E784" s="234"/>
      <c r="F784" s="237" t="s">
        <v>2044</v>
      </c>
      <c r="G784" s="234"/>
      <c r="H784" s="238">
        <v>987.18399999999997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173</v>
      </c>
      <c r="AU784" s="244" t="s">
        <v>106</v>
      </c>
      <c r="AV784" s="13" t="s">
        <v>106</v>
      </c>
      <c r="AW784" s="13" t="s">
        <v>4</v>
      </c>
      <c r="AX784" s="13" t="s">
        <v>80</v>
      </c>
      <c r="AY784" s="244" t="s">
        <v>163</v>
      </c>
    </row>
    <row r="785" s="2" customFormat="1" ht="33.75" customHeight="1">
      <c r="A785" s="40"/>
      <c r="B785" s="41"/>
      <c r="C785" s="220" t="s">
        <v>2045</v>
      </c>
      <c r="D785" s="220" t="s">
        <v>166</v>
      </c>
      <c r="E785" s="221" t="s">
        <v>2046</v>
      </c>
      <c r="F785" s="222" t="s">
        <v>2047</v>
      </c>
      <c r="G785" s="223" t="s">
        <v>169</v>
      </c>
      <c r="H785" s="224">
        <v>746.45299999999997</v>
      </c>
      <c r="I785" s="225"/>
      <c r="J785" s="226">
        <f>ROUND(I785*H785,2)</f>
        <v>0</v>
      </c>
      <c r="K785" s="222" t="s">
        <v>19</v>
      </c>
      <c r="L785" s="46"/>
      <c r="M785" s="227" t="s">
        <v>19</v>
      </c>
      <c r="N785" s="228" t="s">
        <v>44</v>
      </c>
      <c r="O785" s="86"/>
      <c r="P785" s="229">
        <f>O785*H785</f>
        <v>0</v>
      </c>
      <c r="Q785" s="229">
        <v>0.00040000000000000002</v>
      </c>
      <c r="R785" s="229">
        <f>Q785*H785</f>
        <v>0.29858119999999999</v>
      </c>
      <c r="S785" s="229">
        <v>0</v>
      </c>
      <c r="T785" s="230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31" t="s">
        <v>255</v>
      </c>
      <c r="AT785" s="231" t="s">
        <v>166</v>
      </c>
      <c r="AU785" s="231" t="s">
        <v>106</v>
      </c>
      <c r="AY785" s="19" t="s">
        <v>163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19" t="s">
        <v>106</v>
      </c>
      <c r="BK785" s="232">
        <f>ROUND(I785*H785,2)</f>
        <v>0</v>
      </c>
      <c r="BL785" s="19" t="s">
        <v>255</v>
      </c>
      <c r="BM785" s="231" t="s">
        <v>2048</v>
      </c>
    </row>
    <row r="786" s="15" customFormat="1">
      <c r="A786" s="15"/>
      <c r="B786" s="256"/>
      <c r="C786" s="257"/>
      <c r="D786" s="235" t="s">
        <v>173</v>
      </c>
      <c r="E786" s="258" t="s">
        <v>19</v>
      </c>
      <c r="F786" s="259" t="s">
        <v>2038</v>
      </c>
      <c r="G786" s="257"/>
      <c r="H786" s="258" t="s">
        <v>19</v>
      </c>
      <c r="I786" s="260"/>
      <c r="J786" s="257"/>
      <c r="K786" s="257"/>
      <c r="L786" s="261"/>
      <c r="M786" s="262"/>
      <c r="N786" s="263"/>
      <c r="O786" s="263"/>
      <c r="P786" s="263"/>
      <c r="Q786" s="263"/>
      <c r="R786" s="263"/>
      <c r="S786" s="263"/>
      <c r="T786" s="264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5" t="s">
        <v>173</v>
      </c>
      <c r="AU786" s="265" t="s">
        <v>106</v>
      </c>
      <c r="AV786" s="15" t="s">
        <v>80</v>
      </c>
      <c r="AW786" s="15" t="s">
        <v>33</v>
      </c>
      <c r="AX786" s="15" t="s">
        <v>72</v>
      </c>
      <c r="AY786" s="265" t="s">
        <v>163</v>
      </c>
    </row>
    <row r="787" s="13" customFormat="1">
      <c r="A787" s="13"/>
      <c r="B787" s="233"/>
      <c r="C787" s="234"/>
      <c r="D787" s="235" t="s">
        <v>173</v>
      </c>
      <c r="E787" s="236" t="s">
        <v>19</v>
      </c>
      <c r="F787" s="237" t="s">
        <v>2039</v>
      </c>
      <c r="G787" s="234"/>
      <c r="H787" s="238">
        <v>622.04399999999998</v>
      </c>
      <c r="I787" s="239"/>
      <c r="J787" s="234"/>
      <c r="K787" s="234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173</v>
      </c>
      <c r="AU787" s="244" t="s">
        <v>106</v>
      </c>
      <c r="AV787" s="13" t="s">
        <v>106</v>
      </c>
      <c r="AW787" s="13" t="s">
        <v>33</v>
      </c>
      <c r="AX787" s="13" t="s">
        <v>72</v>
      </c>
      <c r="AY787" s="244" t="s">
        <v>163</v>
      </c>
    </row>
    <row r="788" s="14" customFormat="1">
      <c r="A788" s="14"/>
      <c r="B788" s="245"/>
      <c r="C788" s="246"/>
      <c r="D788" s="235" t="s">
        <v>173</v>
      </c>
      <c r="E788" s="247" t="s">
        <v>19</v>
      </c>
      <c r="F788" s="248" t="s">
        <v>175</v>
      </c>
      <c r="G788" s="246"/>
      <c r="H788" s="249">
        <v>622.04399999999998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173</v>
      </c>
      <c r="AU788" s="255" t="s">
        <v>106</v>
      </c>
      <c r="AV788" s="14" t="s">
        <v>171</v>
      </c>
      <c r="AW788" s="14" t="s">
        <v>33</v>
      </c>
      <c r="AX788" s="14" t="s">
        <v>80</v>
      </c>
      <c r="AY788" s="255" t="s">
        <v>163</v>
      </c>
    </row>
    <row r="789" s="13" customFormat="1">
      <c r="A789" s="13"/>
      <c r="B789" s="233"/>
      <c r="C789" s="234"/>
      <c r="D789" s="235" t="s">
        <v>173</v>
      </c>
      <c r="E789" s="234"/>
      <c r="F789" s="237" t="s">
        <v>2040</v>
      </c>
      <c r="G789" s="234"/>
      <c r="H789" s="238">
        <v>746.45299999999997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173</v>
      </c>
      <c r="AU789" s="244" t="s">
        <v>106</v>
      </c>
      <c r="AV789" s="13" t="s">
        <v>106</v>
      </c>
      <c r="AW789" s="13" t="s">
        <v>4</v>
      </c>
      <c r="AX789" s="13" t="s">
        <v>80</v>
      </c>
      <c r="AY789" s="244" t="s">
        <v>163</v>
      </c>
    </row>
    <row r="790" s="2" customFormat="1" ht="44.25" customHeight="1">
      <c r="A790" s="40"/>
      <c r="B790" s="41"/>
      <c r="C790" s="283" t="s">
        <v>2049</v>
      </c>
      <c r="D790" s="283" t="s">
        <v>1127</v>
      </c>
      <c r="E790" s="284" t="s">
        <v>2050</v>
      </c>
      <c r="F790" s="285" t="s">
        <v>2051</v>
      </c>
      <c r="G790" s="286" t="s">
        <v>169</v>
      </c>
      <c r="H790" s="287">
        <v>987.18399999999997</v>
      </c>
      <c r="I790" s="288"/>
      <c r="J790" s="289">
        <f>ROUND(I790*H790,2)</f>
        <v>0</v>
      </c>
      <c r="K790" s="285" t="s">
        <v>170</v>
      </c>
      <c r="L790" s="290"/>
      <c r="M790" s="291" t="s">
        <v>19</v>
      </c>
      <c r="N790" s="292" t="s">
        <v>44</v>
      </c>
      <c r="O790" s="86"/>
      <c r="P790" s="229">
        <f>O790*H790</f>
        <v>0</v>
      </c>
      <c r="Q790" s="229">
        <v>0.001</v>
      </c>
      <c r="R790" s="229">
        <f>Q790*H790</f>
        <v>0.98718399999999995</v>
      </c>
      <c r="S790" s="229">
        <v>0</v>
      </c>
      <c r="T790" s="23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31" t="s">
        <v>340</v>
      </c>
      <c r="AT790" s="231" t="s">
        <v>1127</v>
      </c>
      <c r="AU790" s="231" t="s">
        <v>106</v>
      </c>
      <c r="AY790" s="19" t="s">
        <v>163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9" t="s">
        <v>106</v>
      </c>
      <c r="BK790" s="232">
        <f>ROUND(I790*H790,2)</f>
        <v>0</v>
      </c>
      <c r="BL790" s="19" t="s">
        <v>255</v>
      </c>
      <c r="BM790" s="231" t="s">
        <v>2052</v>
      </c>
    </row>
    <row r="791" s="13" customFormat="1">
      <c r="A791" s="13"/>
      <c r="B791" s="233"/>
      <c r="C791" s="234"/>
      <c r="D791" s="235" t="s">
        <v>173</v>
      </c>
      <c r="E791" s="236" t="s">
        <v>19</v>
      </c>
      <c r="F791" s="237" t="s">
        <v>2043</v>
      </c>
      <c r="G791" s="234"/>
      <c r="H791" s="238">
        <v>858.42100000000005</v>
      </c>
      <c r="I791" s="239"/>
      <c r="J791" s="234"/>
      <c r="K791" s="234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173</v>
      </c>
      <c r="AU791" s="244" t="s">
        <v>106</v>
      </c>
      <c r="AV791" s="13" t="s">
        <v>106</v>
      </c>
      <c r="AW791" s="13" t="s">
        <v>33</v>
      </c>
      <c r="AX791" s="13" t="s">
        <v>80</v>
      </c>
      <c r="AY791" s="244" t="s">
        <v>163</v>
      </c>
    </row>
    <row r="792" s="13" customFormat="1">
      <c r="A792" s="13"/>
      <c r="B792" s="233"/>
      <c r="C792" s="234"/>
      <c r="D792" s="235" t="s">
        <v>173</v>
      </c>
      <c r="E792" s="234"/>
      <c r="F792" s="237" t="s">
        <v>2044</v>
      </c>
      <c r="G792" s="234"/>
      <c r="H792" s="238">
        <v>987.18399999999997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173</v>
      </c>
      <c r="AU792" s="244" t="s">
        <v>106</v>
      </c>
      <c r="AV792" s="13" t="s">
        <v>106</v>
      </c>
      <c r="AW792" s="13" t="s">
        <v>4</v>
      </c>
      <c r="AX792" s="13" t="s">
        <v>80</v>
      </c>
      <c r="AY792" s="244" t="s">
        <v>163</v>
      </c>
    </row>
    <row r="793" s="2" customFormat="1" ht="33" customHeight="1">
      <c r="A793" s="40"/>
      <c r="B793" s="41"/>
      <c r="C793" s="220" t="s">
        <v>2053</v>
      </c>
      <c r="D793" s="220" t="s">
        <v>166</v>
      </c>
      <c r="E793" s="221" t="s">
        <v>2054</v>
      </c>
      <c r="F793" s="222" t="s">
        <v>2055</v>
      </c>
      <c r="G793" s="223" t="s">
        <v>169</v>
      </c>
      <c r="H793" s="224">
        <v>410</v>
      </c>
      <c r="I793" s="225"/>
      <c r="J793" s="226">
        <f>ROUND(I793*H793,2)</f>
        <v>0</v>
      </c>
      <c r="K793" s="222" t="s">
        <v>170</v>
      </c>
      <c r="L793" s="46"/>
      <c r="M793" s="227" t="s">
        <v>19</v>
      </c>
      <c r="N793" s="228" t="s">
        <v>44</v>
      </c>
      <c r="O793" s="86"/>
      <c r="P793" s="229">
        <f>O793*H793</f>
        <v>0</v>
      </c>
      <c r="Q793" s="229">
        <v>0</v>
      </c>
      <c r="R793" s="229">
        <f>Q793*H793</f>
        <v>0</v>
      </c>
      <c r="S793" s="229">
        <v>0</v>
      </c>
      <c r="T793" s="23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1" t="s">
        <v>255</v>
      </c>
      <c r="AT793" s="231" t="s">
        <v>166</v>
      </c>
      <c r="AU793" s="231" t="s">
        <v>106</v>
      </c>
      <c r="AY793" s="19" t="s">
        <v>163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19" t="s">
        <v>106</v>
      </c>
      <c r="BK793" s="232">
        <f>ROUND(I793*H793,2)</f>
        <v>0</v>
      </c>
      <c r="BL793" s="19" t="s">
        <v>255</v>
      </c>
      <c r="BM793" s="231" t="s">
        <v>2056</v>
      </c>
    </row>
    <row r="794" s="13" customFormat="1">
      <c r="A794" s="13"/>
      <c r="B794" s="233"/>
      <c r="C794" s="234"/>
      <c r="D794" s="235" t="s">
        <v>173</v>
      </c>
      <c r="E794" s="236" t="s">
        <v>19</v>
      </c>
      <c r="F794" s="237" t="s">
        <v>2057</v>
      </c>
      <c r="G794" s="234"/>
      <c r="H794" s="238">
        <v>70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173</v>
      </c>
      <c r="AU794" s="244" t="s">
        <v>106</v>
      </c>
      <c r="AV794" s="13" t="s">
        <v>106</v>
      </c>
      <c r="AW794" s="13" t="s">
        <v>33</v>
      </c>
      <c r="AX794" s="13" t="s">
        <v>72</v>
      </c>
      <c r="AY794" s="244" t="s">
        <v>163</v>
      </c>
    </row>
    <row r="795" s="13" customFormat="1">
      <c r="A795" s="13"/>
      <c r="B795" s="233"/>
      <c r="C795" s="234"/>
      <c r="D795" s="235" t="s">
        <v>173</v>
      </c>
      <c r="E795" s="236" t="s">
        <v>19</v>
      </c>
      <c r="F795" s="237" t="s">
        <v>2001</v>
      </c>
      <c r="G795" s="234"/>
      <c r="H795" s="238">
        <v>200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173</v>
      </c>
      <c r="AU795" s="244" t="s">
        <v>106</v>
      </c>
      <c r="AV795" s="13" t="s">
        <v>106</v>
      </c>
      <c r="AW795" s="13" t="s">
        <v>33</v>
      </c>
      <c r="AX795" s="13" t="s">
        <v>72</v>
      </c>
      <c r="AY795" s="244" t="s">
        <v>163</v>
      </c>
    </row>
    <row r="796" s="13" customFormat="1">
      <c r="A796" s="13"/>
      <c r="B796" s="233"/>
      <c r="C796" s="234"/>
      <c r="D796" s="235" t="s">
        <v>173</v>
      </c>
      <c r="E796" s="236" t="s">
        <v>19</v>
      </c>
      <c r="F796" s="237" t="s">
        <v>2028</v>
      </c>
      <c r="G796" s="234"/>
      <c r="H796" s="238">
        <v>140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173</v>
      </c>
      <c r="AU796" s="244" t="s">
        <v>106</v>
      </c>
      <c r="AV796" s="13" t="s">
        <v>106</v>
      </c>
      <c r="AW796" s="13" t="s">
        <v>33</v>
      </c>
      <c r="AX796" s="13" t="s">
        <v>72</v>
      </c>
      <c r="AY796" s="244" t="s">
        <v>163</v>
      </c>
    </row>
    <row r="797" s="14" customFormat="1">
      <c r="A797" s="14"/>
      <c r="B797" s="245"/>
      <c r="C797" s="246"/>
      <c r="D797" s="235" t="s">
        <v>173</v>
      </c>
      <c r="E797" s="247" t="s">
        <v>19</v>
      </c>
      <c r="F797" s="248" t="s">
        <v>175</v>
      </c>
      <c r="G797" s="246"/>
      <c r="H797" s="249">
        <v>410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173</v>
      </c>
      <c r="AU797" s="255" t="s">
        <v>106</v>
      </c>
      <c r="AV797" s="14" t="s">
        <v>171</v>
      </c>
      <c r="AW797" s="14" t="s">
        <v>33</v>
      </c>
      <c r="AX797" s="14" t="s">
        <v>80</v>
      </c>
      <c r="AY797" s="255" t="s">
        <v>163</v>
      </c>
    </row>
    <row r="798" s="2" customFormat="1" ht="21.75" customHeight="1">
      <c r="A798" s="40"/>
      <c r="B798" s="41"/>
      <c r="C798" s="283" t="s">
        <v>2058</v>
      </c>
      <c r="D798" s="283" t="s">
        <v>1127</v>
      </c>
      <c r="E798" s="284" t="s">
        <v>2059</v>
      </c>
      <c r="F798" s="285" t="s">
        <v>2060</v>
      </c>
      <c r="G798" s="286" t="s">
        <v>169</v>
      </c>
      <c r="H798" s="287">
        <v>541.20000000000005</v>
      </c>
      <c r="I798" s="288"/>
      <c r="J798" s="289">
        <f>ROUND(I798*H798,2)</f>
        <v>0</v>
      </c>
      <c r="K798" s="285" t="s">
        <v>170</v>
      </c>
      <c r="L798" s="290"/>
      <c r="M798" s="291" t="s">
        <v>19</v>
      </c>
      <c r="N798" s="292" t="s">
        <v>44</v>
      </c>
      <c r="O798" s="86"/>
      <c r="P798" s="229">
        <f>O798*H798</f>
        <v>0</v>
      </c>
      <c r="Q798" s="229">
        <v>0.00029999999999999997</v>
      </c>
      <c r="R798" s="229">
        <f>Q798*H798</f>
        <v>0.16236</v>
      </c>
      <c r="S798" s="229">
        <v>0</v>
      </c>
      <c r="T798" s="23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1" t="s">
        <v>340</v>
      </c>
      <c r="AT798" s="231" t="s">
        <v>1127</v>
      </c>
      <c r="AU798" s="231" t="s">
        <v>106</v>
      </c>
      <c r="AY798" s="19" t="s">
        <v>163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9" t="s">
        <v>106</v>
      </c>
      <c r="BK798" s="232">
        <f>ROUND(I798*H798,2)</f>
        <v>0</v>
      </c>
      <c r="BL798" s="19" t="s">
        <v>255</v>
      </c>
      <c r="BM798" s="231" t="s">
        <v>2061</v>
      </c>
    </row>
    <row r="799" s="13" customFormat="1">
      <c r="A799" s="13"/>
      <c r="B799" s="233"/>
      <c r="C799" s="234"/>
      <c r="D799" s="235" t="s">
        <v>173</v>
      </c>
      <c r="E799" s="236" t="s">
        <v>19</v>
      </c>
      <c r="F799" s="237" t="s">
        <v>2062</v>
      </c>
      <c r="G799" s="234"/>
      <c r="H799" s="238">
        <v>451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173</v>
      </c>
      <c r="AU799" s="244" t="s">
        <v>106</v>
      </c>
      <c r="AV799" s="13" t="s">
        <v>106</v>
      </c>
      <c r="AW799" s="13" t="s">
        <v>33</v>
      </c>
      <c r="AX799" s="13" t="s">
        <v>80</v>
      </c>
      <c r="AY799" s="244" t="s">
        <v>163</v>
      </c>
    </row>
    <row r="800" s="13" customFormat="1">
      <c r="A800" s="13"/>
      <c r="B800" s="233"/>
      <c r="C800" s="234"/>
      <c r="D800" s="235" t="s">
        <v>173</v>
      </c>
      <c r="E800" s="234"/>
      <c r="F800" s="237" t="s">
        <v>2063</v>
      </c>
      <c r="G800" s="234"/>
      <c r="H800" s="238">
        <v>541.20000000000005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173</v>
      </c>
      <c r="AU800" s="244" t="s">
        <v>106</v>
      </c>
      <c r="AV800" s="13" t="s">
        <v>106</v>
      </c>
      <c r="AW800" s="13" t="s">
        <v>4</v>
      </c>
      <c r="AX800" s="13" t="s">
        <v>80</v>
      </c>
      <c r="AY800" s="244" t="s">
        <v>163</v>
      </c>
    </row>
    <row r="801" s="2" customFormat="1" ht="21.75" customHeight="1">
      <c r="A801" s="40"/>
      <c r="B801" s="41"/>
      <c r="C801" s="220" t="s">
        <v>2064</v>
      </c>
      <c r="D801" s="220" t="s">
        <v>166</v>
      </c>
      <c r="E801" s="221" t="s">
        <v>2065</v>
      </c>
      <c r="F801" s="222" t="s">
        <v>2066</v>
      </c>
      <c r="G801" s="223" t="s">
        <v>169</v>
      </c>
      <c r="H801" s="224">
        <v>410</v>
      </c>
      <c r="I801" s="225"/>
      <c r="J801" s="226">
        <f>ROUND(I801*H801,2)</f>
        <v>0</v>
      </c>
      <c r="K801" s="222" t="s">
        <v>170</v>
      </c>
      <c r="L801" s="46"/>
      <c r="M801" s="227" t="s">
        <v>19</v>
      </c>
      <c r="N801" s="228" t="s">
        <v>44</v>
      </c>
      <c r="O801" s="86"/>
      <c r="P801" s="229">
        <f>O801*H801</f>
        <v>0</v>
      </c>
      <c r="Q801" s="229">
        <v>8.0000000000000007E-05</v>
      </c>
      <c r="R801" s="229">
        <f>Q801*H801</f>
        <v>0.032800000000000003</v>
      </c>
      <c r="S801" s="229">
        <v>0</v>
      </c>
      <c r="T801" s="230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1" t="s">
        <v>255</v>
      </c>
      <c r="AT801" s="231" t="s">
        <v>166</v>
      </c>
      <c r="AU801" s="231" t="s">
        <v>106</v>
      </c>
      <c r="AY801" s="19" t="s">
        <v>163</v>
      </c>
      <c r="BE801" s="232">
        <f>IF(N801="základní",J801,0)</f>
        <v>0</v>
      </c>
      <c r="BF801" s="232">
        <f>IF(N801="snížená",J801,0)</f>
        <v>0</v>
      </c>
      <c r="BG801" s="232">
        <f>IF(N801="zákl. přenesená",J801,0)</f>
        <v>0</v>
      </c>
      <c r="BH801" s="232">
        <f>IF(N801="sníž. přenesená",J801,0)</f>
        <v>0</v>
      </c>
      <c r="BI801" s="232">
        <f>IF(N801="nulová",J801,0)</f>
        <v>0</v>
      </c>
      <c r="BJ801" s="19" t="s">
        <v>106</v>
      </c>
      <c r="BK801" s="232">
        <f>ROUND(I801*H801,2)</f>
        <v>0</v>
      </c>
      <c r="BL801" s="19" t="s">
        <v>255</v>
      </c>
      <c r="BM801" s="231" t="s">
        <v>2067</v>
      </c>
    </row>
    <row r="802" s="13" customFormat="1">
      <c r="A802" s="13"/>
      <c r="B802" s="233"/>
      <c r="C802" s="234"/>
      <c r="D802" s="235" t="s">
        <v>173</v>
      </c>
      <c r="E802" s="236" t="s">
        <v>19</v>
      </c>
      <c r="F802" s="237" t="s">
        <v>2057</v>
      </c>
      <c r="G802" s="234"/>
      <c r="H802" s="238">
        <v>70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173</v>
      </c>
      <c r="AU802" s="244" t="s">
        <v>106</v>
      </c>
      <c r="AV802" s="13" t="s">
        <v>106</v>
      </c>
      <c r="AW802" s="13" t="s">
        <v>33</v>
      </c>
      <c r="AX802" s="13" t="s">
        <v>72</v>
      </c>
      <c r="AY802" s="244" t="s">
        <v>163</v>
      </c>
    </row>
    <row r="803" s="13" customFormat="1">
      <c r="A803" s="13"/>
      <c r="B803" s="233"/>
      <c r="C803" s="234"/>
      <c r="D803" s="235" t="s">
        <v>173</v>
      </c>
      <c r="E803" s="236" t="s">
        <v>19</v>
      </c>
      <c r="F803" s="237" t="s">
        <v>2001</v>
      </c>
      <c r="G803" s="234"/>
      <c r="H803" s="238">
        <v>200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173</v>
      </c>
      <c r="AU803" s="244" t="s">
        <v>106</v>
      </c>
      <c r="AV803" s="13" t="s">
        <v>106</v>
      </c>
      <c r="AW803" s="13" t="s">
        <v>33</v>
      </c>
      <c r="AX803" s="13" t="s">
        <v>72</v>
      </c>
      <c r="AY803" s="244" t="s">
        <v>163</v>
      </c>
    </row>
    <row r="804" s="13" customFormat="1">
      <c r="A804" s="13"/>
      <c r="B804" s="233"/>
      <c r="C804" s="234"/>
      <c r="D804" s="235" t="s">
        <v>173</v>
      </c>
      <c r="E804" s="236" t="s">
        <v>19</v>
      </c>
      <c r="F804" s="237" t="s">
        <v>2028</v>
      </c>
      <c r="G804" s="234"/>
      <c r="H804" s="238">
        <v>140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173</v>
      </c>
      <c r="AU804" s="244" t="s">
        <v>106</v>
      </c>
      <c r="AV804" s="13" t="s">
        <v>106</v>
      </c>
      <c r="AW804" s="13" t="s">
        <v>33</v>
      </c>
      <c r="AX804" s="13" t="s">
        <v>72</v>
      </c>
      <c r="AY804" s="244" t="s">
        <v>163</v>
      </c>
    </row>
    <row r="805" s="14" customFormat="1">
      <c r="A805" s="14"/>
      <c r="B805" s="245"/>
      <c r="C805" s="246"/>
      <c r="D805" s="235" t="s">
        <v>173</v>
      </c>
      <c r="E805" s="247" t="s">
        <v>19</v>
      </c>
      <c r="F805" s="248" t="s">
        <v>175</v>
      </c>
      <c r="G805" s="246"/>
      <c r="H805" s="249">
        <v>410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173</v>
      </c>
      <c r="AU805" s="255" t="s">
        <v>106</v>
      </c>
      <c r="AV805" s="14" t="s">
        <v>171</v>
      </c>
      <c r="AW805" s="14" t="s">
        <v>33</v>
      </c>
      <c r="AX805" s="14" t="s">
        <v>80</v>
      </c>
      <c r="AY805" s="255" t="s">
        <v>163</v>
      </c>
    </row>
    <row r="806" s="2" customFormat="1" ht="21.75" customHeight="1">
      <c r="A806" s="40"/>
      <c r="B806" s="41"/>
      <c r="C806" s="283" t="s">
        <v>2068</v>
      </c>
      <c r="D806" s="283" t="s">
        <v>1127</v>
      </c>
      <c r="E806" s="284" t="s">
        <v>2069</v>
      </c>
      <c r="F806" s="285" t="s">
        <v>2070</v>
      </c>
      <c r="G806" s="286" t="s">
        <v>169</v>
      </c>
      <c r="H806" s="287">
        <v>541.20000000000005</v>
      </c>
      <c r="I806" s="288"/>
      <c r="J806" s="289">
        <f>ROUND(I806*H806,2)</f>
        <v>0</v>
      </c>
      <c r="K806" s="285" t="s">
        <v>170</v>
      </c>
      <c r="L806" s="290"/>
      <c r="M806" s="291" t="s">
        <v>19</v>
      </c>
      <c r="N806" s="292" t="s">
        <v>44</v>
      </c>
      <c r="O806" s="86"/>
      <c r="P806" s="229">
        <f>O806*H806</f>
        <v>0</v>
      </c>
      <c r="Q806" s="229">
        <v>0.00050000000000000001</v>
      </c>
      <c r="R806" s="229">
        <f>Q806*H806</f>
        <v>0.27060000000000001</v>
      </c>
      <c r="S806" s="229">
        <v>0</v>
      </c>
      <c r="T806" s="23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1" t="s">
        <v>340</v>
      </c>
      <c r="AT806" s="231" t="s">
        <v>1127</v>
      </c>
      <c r="AU806" s="231" t="s">
        <v>106</v>
      </c>
      <c r="AY806" s="19" t="s">
        <v>163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9" t="s">
        <v>106</v>
      </c>
      <c r="BK806" s="232">
        <f>ROUND(I806*H806,2)</f>
        <v>0</v>
      </c>
      <c r="BL806" s="19" t="s">
        <v>255</v>
      </c>
      <c r="BM806" s="231" t="s">
        <v>2071</v>
      </c>
    </row>
    <row r="807" s="13" customFormat="1">
      <c r="A807" s="13"/>
      <c r="B807" s="233"/>
      <c r="C807" s="234"/>
      <c r="D807" s="235" t="s">
        <v>173</v>
      </c>
      <c r="E807" s="236" t="s">
        <v>19</v>
      </c>
      <c r="F807" s="237" t="s">
        <v>2062</v>
      </c>
      <c r="G807" s="234"/>
      <c r="H807" s="238">
        <v>451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173</v>
      </c>
      <c r="AU807" s="244" t="s">
        <v>106</v>
      </c>
      <c r="AV807" s="13" t="s">
        <v>106</v>
      </c>
      <c r="AW807" s="13" t="s">
        <v>33</v>
      </c>
      <c r="AX807" s="13" t="s">
        <v>80</v>
      </c>
      <c r="AY807" s="244" t="s">
        <v>163</v>
      </c>
    </row>
    <row r="808" s="13" customFormat="1">
      <c r="A808" s="13"/>
      <c r="B808" s="233"/>
      <c r="C808" s="234"/>
      <c r="D808" s="235" t="s">
        <v>173</v>
      </c>
      <c r="E808" s="234"/>
      <c r="F808" s="237" t="s">
        <v>2063</v>
      </c>
      <c r="G808" s="234"/>
      <c r="H808" s="238">
        <v>541.20000000000005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173</v>
      </c>
      <c r="AU808" s="244" t="s">
        <v>106</v>
      </c>
      <c r="AV808" s="13" t="s">
        <v>106</v>
      </c>
      <c r="AW808" s="13" t="s">
        <v>4</v>
      </c>
      <c r="AX808" s="13" t="s">
        <v>80</v>
      </c>
      <c r="AY808" s="244" t="s">
        <v>163</v>
      </c>
    </row>
    <row r="809" s="2" customFormat="1" ht="16.5" customHeight="1">
      <c r="A809" s="40"/>
      <c r="B809" s="41"/>
      <c r="C809" s="220" t="s">
        <v>2072</v>
      </c>
      <c r="D809" s="220" t="s">
        <v>166</v>
      </c>
      <c r="E809" s="221" t="s">
        <v>2073</v>
      </c>
      <c r="F809" s="222" t="s">
        <v>2074</v>
      </c>
      <c r="G809" s="223" t="s">
        <v>394</v>
      </c>
      <c r="H809" s="224">
        <v>1</v>
      </c>
      <c r="I809" s="225"/>
      <c r="J809" s="226">
        <f>ROUND(I809*H809,2)</f>
        <v>0</v>
      </c>
      <c r="K809" s="222" t="s">
        <v>19</v>
      </c>
      <c r="L809" s="46"/>
      <c r="M809" s="227" t="s">
        <v>19</v>
      </c>
      <c r="N809" s="228" t="s">
        <v>44</v>
      </c>
      <c r="O809" s="86"/>
      <c r="P809" s="229">
        <f>O809*H809</f>
        <v>0</v>
      </c>
      <c r="Q809" s="229">
        <v>0</v>
      </c>
      <c r="R809" s="229">
        <f>Q809*H809</f>
        <v>0</v>
      </c>
      <c r="S809" s="229">
        <v>0</v>
      </c>
      <c r="T809" s="230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31" t="s">
        <v>255</v>
      </c>
      <c r="AT809" s="231" t="s">
        <v>166</v>
      </c>
      <c r="AU809" s="231" t="s">
        <v>106</v>
      </c>
      <c r="AY809" s="19" t="s">
        <v>163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19" t="s">
        <v>106</v>
      </c>
      <c r="BK809" s="232">
        <f>ROUND(I809*H809,2)</f>
        <v>0</v>
      </c>
      <c r="BL809" s="19" t="s">
        <v>255</v>
      </c>
      <c r="BM809" s="231" t="s">
        <v>2075</v>
      </c>
    </row>
    <row r="810" s="2" customFormat="1" ht="44.25" customHeight="1">
      <c r="A810" s="40"/>
      <c r="B810" s="41"/>
      <c r="C810" s="220" t="s">
        <v>2076</v>
      </c>
      <c r="D810" s="220" t="s">
        <v>166</v>
      </c>
      <c r="E810" s="221" t="s">
        <v>2077</v>
      </c>
      <c r="F810" s="222" t="s">
        <v>2078</v>
      </c>
      <c r="G810" s="223" t="s">
        <v>262</v>
      </c>
      <c r="H810" s="224">
        <v>4.0759999999999996</v>
      </c>
      <c r="I810" s="225"/>
      <c r="J810" s="226">
        <f>ROUND(I810*H810,2)</f>
        <v>0</v>
      </c>
      <c r="K810" s="222" t="s">
        <v>170</v>
      </c>
      <c r="L810" s="46"/>
      <c r="M810" s="227" t="s">
        <v>19</v>
      </c>
      <c r="N810" s="228" t="s">
        <v>44</v>
      </c>
      <c r="O810" s="86"/>
      <c r="P810" s="229">
        <f>O810*H810</f>
        <v>0</v>
      </c>
      <c r="Q810" s="229">
        <v>0</v>
      </c>
      <c r="R810" s="229">
        <f>Q810*H810</f>
        <v>0</v>
      </c>
      <c r="S810" s="229">
        <v>0</v>
      </c>
      <c r="T810" s="230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1" t="s">
        <v>255</v>
      </c>
      <c r="AT810" s="231" t="s">
        <v>166</v>
      </c>
      <c r="AU810" s="231" t="s">
        <v>106</v>
      </c>
      <c r="AY810" s="19" t="s">
        <v>163</v>
      </c>
      <c r="BE810" s="232">
        <f>IF(N810="základní",J810,0)</f>
        <v>0</v>
      </c>
      <c r="BF810" s="232">
        <f>IF(N810="snížená",J810,0)</f>
        <v>0</v>
      </c>
      <c r="BG810" s="232">
        <f>IF(N810="zákl. přenesená",J810,0)</f>
        <v>0</v>
      </c>
      <c r="BH810" s="232">
        <f>IF(N810="sníž. přenesená",J810,0)</f>
        <v>0</v>
      </c>
      <c r="BI810" s="232">
        <f>IF(N810="nulová",J810,0)</f>
        <v>0</v>
      </c>
      <c r="BJ810" s="19" t="s">
        <v>106</v>
      </c>
      <c r="BK810" s="232">
        <f>ROUND(I810*H810,2)</f>
        <v>0</v>
      </c>
      <c r="BL810" s="19" t="s">
        <v>255</v>
      </c>
      <c r="BM810" s="231" t="s">
        <v>2079</v>
      </c>
    </row>
    <row r="811" s="12" customFormat="1" ht="22.8" customHeight="1">
      <c r="A811" s="12"/>
      <c r="B811" s="204"/>
      <c r="C811" s="205"/>
      <c r="D811" s="206" t="s">
        <v>71</v>
      </c>
      <c r="E811" s="218" t="s">
        <v>624</v>
      </c>
      <c r="F811" s="218" t="s">
        <v>625</v>
      </c>
      <c r="G811" s="205"/>
      <c r="H811" s="205"/>
      <c r="I811" s="208"/>
      <c r="J811" s="219">
        <f>BK811</f>
        <v>0</v>
      </c>
      <c r="K811" s="205"/>
      <c r="L811" s="210"/>
      <c r="M811" s="211"/>
      <c r="N811" s="212"/>
      <c r="O811" s="212"/>
      <c r="P811" s="213">
        <f>SUM(P812:P891)</f>
        <v>0</v>
      </c>
      <c r="Q811" s="212"/>
      <c r="R811" s="213">
        <f>SUM(R812:R891)</f>
        <v>61.008597999999999</v>
      </c>
      <c r="S811" s="212"/>
      <c r="T811" s="214">
        <f>SUM(T812:T891)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5" t="s">
        <v>106</v>
      </c>
      <c r="AT811" s="216" t="s">
        <v>71</v>
      </c>
      <c r="AU811" s="216" t="s">
        <v>80</v>
      </c>
      <c r="AY811" s="215" t="s">
        <v>163</v>
      </c>
      <c r="BK811" s="217">
        <f>SUM(BK812:BK891)</f>
        <v>0</v>
      </c>
    </row>
    <row r="812" s="2" customFormat="1" ht="33" customHeight="1">
      <c r="A812" s="40"/>
      <c r="B812" s="41"/>
      <c r="C812" s="220" t="s">
        <v>2080</v>
      </c>
      <c r="D812" s="220" t="s">
        <v>166</v>
      </c>
      <c r="E812" s="221" t="s">
        <v>2081</v>
      </c>
      <c r="F812" s="222" t="s">
        <v>2082</v>
      </c>
      <c r="G812" s="223" t="s">
        <v>169</v>
      </c>
      <c r="H812" s="224">
        <v>786</v>
      </c>
      <c r="I812" s="225"/>
      <c r="J812" s="226">
        <f>ROUND(I812*H812,2)</f>
        <v>0</v>
      </c>
      <c r="K812" s="222" t="s">
        <v>170</v>
      </c>
      <c r="L812" s="46"/>
      <c r="M812" s="227" t="s">
        <v>19</v>
      </c>
      <c r="N812" s="228" t="s">
        <v>44</v>
      </c>
      <c r="O812" s="86"/>
      <c r="P812" s="229">
        <f>O812*H812</f>
        <v>0</v>
      </c>
      <c r="Q812" s="229">
        <v>0</v>
      </c>
      <c r="R812" s="229">
        <f>Q812*H812</f>
        <v>0</v>
      </c>
      <c r="S812" s="229">
        <v>0</v>
      </c>
      <c r="T812" s="230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1" t="s">
        <v>255</v>
      </c>
      <c r="AT812" s="231" t="s">
        <v>166</v>
      </c>
      <c r="AU812" s="231" t="s">
        <v>106</v>
      </c>
      <c r="AY812" s="19" t="s">
        <v>163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9" t="s">
        <v>106</v>
      </c>
      <c r="BK812" s="232">
        <f>ROUND(I812*H812,2)</f>
        <v>0</v>
      </c>
      <c r="BL812" s="19" t="s">
        <v>255</v>
      </c>
      <c r="BM812" s="231" t="s">
        <v>2083</v>
      </c>
    </row>
    <row r="813" s="13" customFormat="1">
      <c r="A813" s="13"/>
      <c r="B813" s="233"/>
      <c r="C813" s="234"/>
      <c r="D813" s="235" t="s">
        <v>173</v>
      </c>
      <c r="E813" s="236" t="s">
        <v>19</v>
      </c>
      <c r="F813" s="237" t="s">
        <v>2084</v>
      </c>
      <c r="G813" s="234"/>
      <c r="H813" s="238">
        <v>725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173</v>
      </c>
      <c r="AU813" s="244" t="s">
        <v>106</v>
      </c>
      <c r="AV813" s="13" t="s">
        <v>106</v>
      </c>
      <c r="AW813" s="13" t="s">
        <v>33</v>
      </c>
      <c r="AX813" s="13" t="s">
        <v>72</v>
      </c>
      <c r="AY813" s="244" t="s">
        <v>163</v>
      </c>
    </row>
    <row r="814" s="13" customFormat="1">
      <c r="A814" s="13"/>
      <c r="B814" s="233"/>
      <c r="C814" s="234"/>
      <c r="D814" s="235" t="s">
        <v>173</v>
      </c>
      <c r="E814" s="236" t="s">
        <v>19</v>
      </c>
      <c r="F814" s="237" t="s">
        <v>2085</v>
      </c>
      <c r="G814" s="234"/>
      <c r="H814" s="238">
        <v>20</v>
      </c>
      <c r="I814" s="239"/>
      <c r="J814" s="234"/>
      <c r="K814" s="234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173</v>
      </c>
      <c r="AU814" s="244" t="s">
        <v>106</v>
      </c>
      <c r="AV814" s="13" t="s">
        <v>106</v>
      </c>
      <c r="AW814" s="13" t="s">
        <v>33</v>
      </c>
      <c r="AX814" s="13" t="s">
        <v>72</v>
      </c>
      <c r="AY814" s="244" t="s">
        <v>163</v>
      </c>
    </row>
    <row r="815" s="13" customFormat="1">
      <c r="A815" s="13"/>
      <c r="B815" s="233"/>
      <c r="C815" s="234"/>
      <c r="D815" s="235" t="s">
        <v>173</v>
      </c>
      <c r="E815" s="236" t="s">
        <v>19</v>
      </c>
      <c r="F815" s="237" t="s">
        <v>2086</v>
      </c>
      <c r="G815" s="234"/>
      <c r="H815" s="238">
        <v>15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173</v>
      </c>
      <c r="AU815" s="244" t="s">
        <v>106</v>
      </c>
      <c r="AV815" s="13" t="s">
        <v>106</v>
      </c>
      <c r="AW815" s="13" t="s">
        <v>33</v>
      </c>
      <c r="AX815" s="13" t="s">
        <v>72</v>
      </c>
      <c r="AY815" s="244" t="s">
        <v>163</v>
      </c>
    </row>
    <row r="816" s="13" customFormat="1">
      <c r="A816" s="13"/>
      <c r="B816" s="233"/>
      <c r="C816" s="234"/>
      <c r="D816" s="235" t="s">
        <v>173</v>
      </c>
      <c r="E816" s="236" t="s">
        <v>19</v>
      </c>
      <c r="F816" s="237" t="s">
        <v>2087</v>
      </c>
      <c r="G816" s="234"/>
      <c r="H816" s="238">
        <v>26</v>
      </c>
      <c r="I816" s="239"/>
      <c r="J816" s="234"/>
      <c r="K816" s="234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173</v>
      </c>
      <c r="AU816" s="244" t="s">
        <v>106</v>
      </c>
      <c r="AV816" s="13" t="s">
        <v>106</v>
      </c>
      <c r="AW816" s="13" t="s">
        <v>33</v>
      </c>
      <c r="AX816" s="13" t="s">
        <v>72</v>
      </c>
      <c r="AY816" s="244" t="s">
        <v>163</v>
      </c>
    </row>
    <row r="817" s="14" customFormat="1">
      <c r="A817" s="14"/>
      <c r="B817" s="245"/>
      <c r="C817" s="246"/>
      <c r="D817" s="235" t="s">
        <v>173</v>
      </c>
      <c r="E817" s="247" t="s">
        <v>19</v>
      </c>
      <c r="F817" s="248" t="s">
        <v>175</v>
      </c>
      <c r="G817" s="246"/>
      <c r="H817" s="249">
        <v>786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173</v>
      </c>
      <c r="AU817" s="255" t="s">
        <v>106</v>
      </c>
      <c r="AV817" s="14" t="s">
        <v>171</v>
      </c>
      <c r="AW817" s="14" t="s">
        <v>33</v>
      </c>
      <c r="AX817" s="14" t="s">
        <v>80</v>
      </c>
      <c r="AY817" s="255" t="s">
        <v>163</v>
      </c>
    </row>
    <row r="818" s="2" customFormat="1" ht="16.5" customHeight="1">
      <c r="A818" s="40"/>
      <c r="B818" s="41"/>
      <c r="C818" s="283" t="s">
        <v>2088</v>
      </c>
      <c r="D818" s="283" t="s">
        <v>1127</v>
      </c>
      <c r="E818" s="284" t="s">
        <v>2089</v>
      </c>
      <c r="F818" s="285" t="s">
        <v>2090</v>
      </c>
      <c r="G818" s="286" t="s">
        <v>2091</v>
      </c>
      <c r="H818" s="287">
        <v>291</v>
      </c>
      <c r="I818" s="288"/>
      <c r="J818" s="289">
        <f>ROUND(I818*H818,2)</f>
        <v>0</v>
      </c>
      <c r="K818" s="285" t="s">
        <v>170</v>
      </c>
      <c r="L818" s="290"/>
      <c r="M818" s="291" t="s">
        <v>19</v>
      </c>
      <c r="N818" s="292" t="s">
        <v>44</v>
      </c>
      <c r="O818" s="86"/>
      <c r="P818" s="229">
        <f>O818*H818</f>
        <v>0</v>
      </c>
      <c r="Q818" s="229">
        <v>0.001</v>
      </c>
      <c r="R818" s="229">
        <f>Q818*H818</f>
        <v>0.29099999999999998</v>
      </c>
      <c r="S818" s="229">
        <v>0</v>
      </c>
      <c r="T818" s="230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1" t="s">
        <v>340</v>
      </c>
      <c r="AT818" s="231" t="s">
        <v>1127</v>
      </c>
      <c r="AU818" s="231" t="s">
        <v>106</v>
      </c>
      <c r="AY818" s="19" t="s">
        <v>163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19" t="s">
        <v>106</v>
      </c>
      <c r="BK818" s="232">
        <f>ROUND(I818*H818,2)</f>
        <v>0</v>
      </c>
      <c r="BL818" s="19" t="s">
        <v>255</v>
      </c>
      <c r="BM818" s="231" t="s">
        <v>2092</v>
      </c>
    </row>
    <row r="819" s="13" customFormat="1">
      <c r="A819" s="13"/>
      <c r="B819" s="233"/>
      <c r="C819" s="234"/>
      <c r="D819" s="235" t="s">
        <v>173</v>
      </c>
      <c r="E819" s="234"/>
      <c r="F819" s="237" t="s">
        <v>2093</v>
      </c>
      <c r="G819" s="234"/>
      <c r="H819" s="238">
        <v>291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173</v>
      </c>
      <c r="AU819" s="244" t="s">
        <v>106</v>
      </c>
      <c r="AV819" s="13" t="s">
        <v>106</v>
      </c>
      <c r="AW819" s="13" t="s">
        <v>4</v>
      </c>
      <c r="AX819" s="13" t="s">
        <v>80</v>
      </c>
      <c r="AY819" s="244" t="s">
        <v>163</v>
      </c>
    </row>
    <row r="820" s="2" customFormat="1" ht="21.75" customHeight="1">
      <c r="A820" s="40"/>
      <c r="B820" s="41"/>
      <c r="C820" s="220" t="s">
        <v>2094</v>
      </c>
      <c r="D820" s="220" t="s">
        <v>166</v>
      </c>
      <c r="E820" s="221" t="s">
        <v>2095</v>
      </c>
      <c r="F820" s="222" t="s">
        <v>2096</v>
      </c>
      <c r="G820" s="223" t="s">
        <v>169</v>
      </c>
      <c r="H820" s="224">
        <v>936</v>
      </c>
      <c r="I820" s="225"/>
      <c r="J820" s="226">
        <f>ROUND(I820*H820,2)</f>
        <v>0</v>
      </c>
      <c r="K820" s="222" t="s">
        <v>170</v>
      </c>
      <c r="L820" s="46"/>
      <c r="M820" s="227" t="s">
        <v>19</v>
      </c>
      <c r="N820" s="228" t="s">
        <v>44</v>
      </c>
      <c r="O820" s="86"/>
      <c r="P820" s="229">
        <f>O820*H820</f>
        <v>0</v>
      </c>
      <c r="Q820" s="229">
        <v>0.00088000000000000003</v>
      </c>
      <c r="R820" s="229">
        <f>Q820*H820</f>
        <v>0.82368000000000008</v>
      </c>
      <c r="S820" s="229">
        <v>0</v>
      </c>
      <c r="T820" s="230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1" t="s">
        <v>255</v>
      </c>
      <c r="AT820" s="231" t="s">
        <v>166</v>
      </c>
      <c r="AU820" s="231" t="s">
        <v>106</v>
      </c>
      <c r="AY820" s="19" t="s">
        <v>163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19" t="s">
        <v>106</v>
      </c>
      <c r="BK820" s="232">
        <f>ROUND(I820*H820,2)</f>
        <v>0</v>
      </c>
      <c r="BL820" s="19" t="s">
        <v>255</v>
      </c>
      <c r="BM820" s="231" t="s">
        <v>2097</v>
      </c>
    </row>
    <row r="821" s="13" customFormat="1">
      <c r="A821" s="13"/>
      <c r="B821" s="233"/>
      <c r="C821" s="234"/>
      <c r="D821" s="235" t="s">
        <v>173</v>
      </c>
      <c r="E821" s="236" t="s">
        <v>19</v>
      </c>
      <c r="F821" s="237" t="s">
        <v>2098</v>
      </c>
      <c r="G821" s="234"/>
      <c r="H821" s="238">
        <v>870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173</v>
      </c>
      <c r="AU821" s="244" t="s">
        <v>106</v>
      </c>
      <c r="AV821" s="13" t="s">
        <v>106</v>
      </c>
      <c r="AW821" s="13" t="s">
        <v>33</v>
      </c>
      <c r="AX821" s="13" t="s">
        <v>72</v>
      </c>
      <c r="AY821" s="244" t="s">
        <v>163</v>
      </c>
    </row>
    <row r="822" s="13" customFormat="1">
      <c r="A822" s="13"/>
      <c r="B822" s="233"/>
      <c r="C822" s="234"/>
      <c r="D822" s="235" t="s">
        <v>173</v>
      </c>
      <c r="E822" s="236" t="s">
        <v>19</v>
      </c>
      <c r="F822" s="237" t="s">
        <v>2099</v>
      </c>
      <c r="G822" s="234"/>
      <c r="H822" s="238">
        <v>19.199999999999999</v>
      </c>
      <c r="I822" s="239"/>
      <c r="J822" s="234"/>
      <c r="K822" s="234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173</v>
      </c>
      <c r="AU822" s="244" t="s">
        <v>106</v>
      </c>
      <c r="AV822" s="13" t="s">
        <v>106</v>
      </c>
      <c r="AW822" s="13" t="s">
        <v>33</v>
      </c>
      <c r="AX822" s="13" t="s">
        <v>72</v>
      </c>
      <c r="AY822" s="244" t="s">
        <v>163</v>
      </c>
    </row>
    <row r="823" s="13" customFormat="1">
      <c r="A823" s="13"/>
      <c r="B823" s="233"/>
      <c r="C823" s="234"/>
      <c r="D823" s="235" t="s">
        <v>173</v>
      </c>
      <c r="E823" s="236" t="s">
        <v>19</v>
      </c>
      <c r="F823" s="237" t="s">
        <v>2100</v>
      </c>
      <c r="G823" s="234"/>
      <c r="H823" s="238">
        <v>18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173</v>
      </c>
      <c r="AU823" s="244" t="s">
        <v>106</v>
      </c>
      <c r="AV823" s="13" t="s">
        <v>106</v>
      </c>
      <c r="AW823" s="13" t="s">
        <v>33</v>
      </c>
      <c r="AX823" s="13" t="s">
        <v>72</v>
      </c>
      <c r="AY823" s="244" t="s">
        <v>163</v>
      </c>
    </row>
    <row r="824" s="13" customFormat="1">
      <c r="A824" s="13"/>
      <c r="B824" s="233"/>
      <c r="C824" s="234"/>
      <c r="D824" s="235" t="s">
        <v>173</v>
      </c>
      <c r="E824" s="236" t="s">
        <v>19</v>
      </c>
      <c r="F824" s="237" t="s">
        <v>2101</v>
      </c>
      <c r="G824" s="234"/>
      <c r="H824" s="238">
        <v>28.800000000000001</v>
      </c>
      <c r="I824" s="239"/>
      <c r="J824" s="234"/>
      <c r="K824" s="234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173</v>
      </c>
      <c r="AU824" s="244" t="s">
        <v>106</v>
      </c>
      <c r="AV824" s="13" t="s">
        <v>106</v>
      </c>
      <c r="AW824" s="13" t="s">
        <v>33</v>
      </c>
      <c r="AX824" s="13" t="s">
        <v>72</v>
      </c>
      <c r="AY824" s="244" t="s">
        <v>163</v>
      </c>
    </row>
    <row r="825" s="14" customFormat="1">
      <c r="A825" s="14"/>
      <c r="B825" s="245"/>
      <c r="C825" s="246"/>
      <c r="D825" s="235" t="s">
        <v>173</v>
      </c>
      <c r="E825" s="247" t="s">
        <v>19</v>
      </c>
      <c r="F825" s="248" t="s">
        <v>175</v>
      </c>
      <c r="G825" s="246"/>
      <c r="H825" s="249">
        <v>936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173</v>
      </c>
      <c r="AU825" s="255" t="s">
        <v>106</v>
      </c>
      <c r="AV825" s="14" t="s">
        <v>171</v>
      </c>
      <c r="AW825" s="14" t="s">
        <v>33</v>
      </c>
      <c r="AX825" s="14" t="s">
        <v>80</v>
      </c>
      <c r="AY825" s="255" t="s">
        <v>163</v>
      </c>
    </row>
    <row r="826" s="2" customFormat="1" ht="44.25" customHeight="1">
      <c r="A826" s="40"/>
      <c r="B826" s="41"/>
      <c r="C826" s="283" t="s">
        <v>2102</v>
      </c>
      <c r="D826" s="283" t="s">
        <v>1127</v>
      </c>
      <c r="E826" s="284" t="s">
        <v>2050</v>
      </c>
      <c r="F826" s="285" t="s">
        <v>2051</v>
      </c>
      <c r="G826" s="286" t="s">
        <v>169</v>
      </c>
      <c r="H826" s="287">
        <v>1043.28</v>
      </c>
      <c r="I826" s="288"/>
      <c r="J826" s="289">
        <f>ROUND(I826*H826,2)</f>
        <v>0</v>
      </c>
      <c r="K826" s="285" t="s">
        <v>170</v>
      </c>
      <c r="L826" s="290"/>
      <c r="M826" s="291" t="s">
        <v>19</v>
      </c>
      <c r="N826" s="292" t="s">
        <v>44</v>
      </c>
      <c r="O826" s="86"/>
      <c r="P826" s="229">
        <f>O826*H826</f>
        <v>0</v>
      </c>
      <c r="Q826" s="229">
        <v>0.001</v>
      </c>
      <c r="R826" s="229">
        <f>Q826*H826</f>
        <v>1.04328</v>
      </c>
      <c r="S826" s="229">
        <v>0</v>
      </c>
      <c r="T826" s="23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1" t="s">
        <v>340</v>
      </c>
      <c r="AT826" s="231" t="s">
        <v>1127</v>
      </c>
      <c r="AU826" s="231" t="s">
        <v>106</v>
      </c>
      <c r="AY826" s="19" t="s">
        <v>163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9" t="s">
        <v>106</v>
      </c>
      <c r="BK826" s="232">
        <f>ROUND(I826*H826,2)</f>
        <v>0</v>
      </c>
      <c r="BL826" s="19" t="s">
        <v>255</v>
      </c>
      <c r="BM826" s="231" t="s">
        <v>2103</v>
      </c>
    </row>
    <row r="827" s="13" customFormat="1">
      <c r="A827" s="13"/>
      <c r="B827" s="233"/>
      <c r="C827" s="234"/>
      <c r="D827" s="235" t="s">
        <v>173</v>
      </c>
      <c r="E827" s="236" t="s">
        <v>19</v>
      </c>
      <c r="F827" s="237" t="s">
        <v>2104</v>
      </c>
      <c r="G827" s="234"/>
      <c r="H827" s="238">
        <v>1043.28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173</v>
      </c>
      <c r="AU827" s="244" t="s">
        <v>106</v>
      </c>
      <c r="AV827" s="13" t="s">
        <v>106</v>
      </c>
      <c r="AW827" s="13" t="s">
        <v>33</v>
      </c>
      <c r="AX827" s="13" t="s">
        <v>80</v>
      </c>
      <c r="AY827" s="244" t="s">
        <v>163</v>
      </c>
    </row>
    <row r="828" s="2" customFormat="1" ht="33" customHeight="1">
      <c r="A828" s="40"/>
      <c r="B828" s="41"/>
      <c r="C828" s="283" t="s">
        <v>2105</v>
      </c>
      <c r="D828" s="283" t="s">
        <v>1127</v>
      </c>
      <c r="E828" s="284" t="s">
        <v>2106</v>
      </c>
      <c r="F828" s="285" t="s">
        <v>2107</v>
      </c>
      <c r="G828" s="286" t="s">
        <v>169</v>
      </c>
      <c r="H828" s="287">
        <v>38.088000000000001</v>
      </c>
      <c r="I828" s="288"/>
      <c r="J828" s="289">
        <f>ROUND(I828*H828,2)</f>
        <v>0</v>
      </c>
      <c r="K828" s="285" t="s">
        <v>170</v>
      </c>
      <c r="L828" s="290"/>
      <c r="M828" s="291" t="s">
        <v>19</v>
      </c>
      <c r="N828" s="292" t="s">
        <v>44</v>
      </c>
      <c r="O828" s="86"/>
      <c r="P828" s="229">
        <f>O828*H828</f>
        <v>0</v>
      </c>
      <c r="Q828" s="229">
        <v>0.001</v>
      </c>
      <c r="R828" s="229">
        <f>Q828*H828</f>
        <v>0.038088000000000004</v>
      </c>
      <c r="S828" s="229">
        <v>0</v>
      </c>
      <c r="T828" s="230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31" t="s">
        <v>340</v>
      </c>
      <c r="AT828" s="231" t="s">
        <v>1127</v>
      </c>
      <c r="AU828" s="231" t="s">
        <v>106</v>
      </c>
      <c r="AY828" s="19" t="s">
        <v>163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19" t="s">
        <v>106</v>
      </c>
      <c r="BK828" s="232">
        <f>ROUND(I828*H828,2)</f>
        <v>0</v>
      </c>
      <c r="BL828" s="19" t="s">
        <v>255</v>
      </c>
      <c r="BM828" s="231" t="s">
        <v>2108</v>
      </c>
    </row>
    <row r="829" s="13" customFormat="1">
      <c r="A829" s="13"/>
      <c r="B829" s="233"/>
      <c r="C829" s="234"/>
      <c r="D829" s="235" t="s">
        <v>173</v>
      </c>
      <c r="E829" s="236" t="s">
        <v>19</v>
      </c>
      <c r="F829" s="237" t="s">
        <v>2109</v>
      </c>
      <c r="G829" s="234"/>
      <c r="H829" s="238">
        <v>33.119999999999997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173</v>
      </c>
      <c r="AU829" s="244" t="s">
        <v>106</v>
      </c>
      <c r="AV829" s="13" t="s">
        <v>106</v>
      </c>
      <c r="AW829" s="13" t="s">
        <v>33</v>
      </c>
      <c r="AX829" s="13" t="s">
        <v>80</v>
      </c>
      <c r="AY829" s="244" t="s">
        <v>163</v>
      </c>
    </row>
    <row r="830" s="13" customFormat="1">
      <c r="A830" s="13"/>
      <c r="B830" s="233"/>
      <c r="C830" s="234"/>
      <c r="D830" s="235" t="s">
        <v>173</v>
      </c>
      <c r="E830" s="234"/>
      <c r="F830" s="237" t="s">
        <v>2110</v>
      </c>
      <c r="G830" s="234"/>
      <c r="H830" s="238">
        <v>38.088000000000001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173</v>
      </c>
      <c r="AU830" s="244" t="s">
        <v>106</v>
      </c>
      <c r="AV830" s="13" t="s">
        <v>106</v>
      </c>
      <c r="AW830" s="13" t="s">
        <v>4</v>
      </c>
      <c r="AX830" s="13" t="s">
        <v>80</v>
      </c>
      <c r="AY830" s="244" t="s">
        <v>163</v>
      </c>
    </row>
    <row r="831" s="2" customFormat="1" ht="21.75" customHeight="1">
      <c r="A831" s="40"/>
      <c r="B831" s="41"/>
      <c r="C831" s="220" t="s">
        <v>2111</v>
      </c>
      <c r="D831" s="220" t="s">
        <v>166</v>
      </c>
      <c r="E831" s="221" t="s">
        <v>2112</v>
      </c>
      <c r="F831" s="222" t="s">
        <v>2113</v>
      </c>
      <c r="G831" s="223" t="s">
        <v>169</v>
      </c>
      <c r="H831" s="224">
        <v>856.35000000000002</v>
      </c>
      <c r="I831" s="225"/>
      <c r="J831" s="226">
        <f>ROUND(I831*H831,2)</f>
        <v>0</v>
      </c>
      <c r="K831" s="222" t="s">
        <v>170</v>
      </c>
      <c r="L831" s="46"/>
      <c r="M831" s="227" t="s">
        <v>19</v>
      </c>
      <c r="N831" s="228" t="s">
        <v>44</v>
      </c>
      <c r="O831" s="86"/>
      <c r="P831" s="229">
        <f>O831*H831</f>
        <v>0</v>
      </c>
      <c r="Q831" s="229">
        <v>0</v>
      </c>
      <c r="R831" s="229">
        <f>Q831*H831</f>
        <v>0</v>
      </c>
      <c r="S831" s="229">
        <v>0</v>
      </c>
      <c r="T831" s="230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31" t="s">
        <v>255</v>
      </c>
      <c r="AT831" s="231" t="s">
        <v>166</v>
      </c>
      <c r="AU831" s="231" t="s">
        <v>106</v>
      </c>
      <c r="AY831" s="19" t="s">
        <v>163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9" t="s">
        <v>106</v>
      </c>
      <c r="BK831" s="232">
        <f>ROUND(I831*H831,2)</f>
        <v>0</v>
      </c>
      <c r="BL831" s="19" t="s">
        <v>255</v>
      </c>
      <c r="BM831" s="231" t="s">
        <v>2114</v>
      </c>
    </row>
    <row r="832" s="13" customFormat="1">
      <c r="A832" s="13"/>
      <c r="B832" s="233"/>
      <c r="C832" s="234"/>
      <c r="D832" s="235" t="s">
        <v>173</v>
      </c>
      <c r="E832" s="236" t="s">
        <v>19</v>
      </c>
      <c r="F832" s="237" t="s">
        <v>2084</v>
      </c>
      <c r="G832" s="234"/>
      <c r="H832" s="238">
        <v>725</v>
      </c>
      <c r="I832" s="239"/>
      <c r="J832" s="234"/>
      <c r="K832" s="234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173</v>
      </c>
      <c r="AU832" s="244" t="s">
        <v>106</v>
      </c>
      <c r="AV832" s="13" t="s">
        <v>106</v>
      </c>
      <c r="AW832" s="13" t="s">
        <v>33</v>
      </c>
      <c r="AX832" s="13" t="s">
        <v>72</v>
      </c>
      <c r="AY832" s="244" t="s">
        <v>163</v>
      </c>
    </row>
    <row r="833" s="13" customFormat="1">
      <c r="A833" s="13"/>
      <c r="B833" s="233"/>
      <c r="C833" s="234"/>
      <c r="D833" s="235" t="s">
        <v>173</v>
      </c>
      <c r="E833" s="236" t="s">
        <v>19</v>
      </c>
      <c r="F833" s="237" t="s">
        <v>2115</v>
      </c>
      <c r="G833" s="234"/>
      <c r="H833" s="238">
        <v>16</v>
      </c>
      <c r="I833" s="239"/>
      <c r="J833" s="234"/>
      <c r="K833" s="234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173</v>
      </c>
      <c r="AU833" s="244" t="s">
        <v>106</v>
      </c>
      <c r="AV833" s="13" t="s">
        <v>106</v>
      </c>
      <c r="AW833" s="13" t="s">
        <v>33</v>
      </c>
      <c r="AX833" s="13" t="s">
        <v>72</v>
      </c>
      <c r="AY833" s="244" t="s">
        <v>163</v>
      </c>
    </row>
    <row r="834" s="13" customFormat="1">
      <c r="A834" s="13"/>
      <c r="B834" s="233"/>
      <c r="C834" s="234"/>
      <c r="D834" s="235" t="s">
        <v>173</v>
      </c>
      <c r="E834" s="236" t="s">
        <v>19</v>
      </c>
      <c r="F834" s="237" t="s">
        <v>2086</v>
      </c>
      <c r="G834" s="234"/>
      <c r="H834" s="238">
        <v>15</v>
      </c>
      <c r="I834" s="239"/>
      <c r="J834" s="234"/>
      <c r="K834" s="234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173</v>
      </c>
      <c r="AU834" s="244" t="s">
        <v>106</v>
      </c>
      <c r="AV834" s="13" t="s">
        <v>106</v>
      </c>
      <c r="AW834" s="13" t="s">
        <v>33</v>
      </c>
      <c r="AX834" s="13" t="s">
        <v>72</v>
      </c>
      <c r="AY834" s="244" t="s">
        <v>163</v>
      </c>
    </row>
    <row r="835" s="13" customFormat="1">
      <c r="A835" s="13"/>
      <c r="B835" s="233"/>
      <c r="C835" s="234"/>
      <c r="D835" s="235" t="s">
        <v>173</v>
      </c>
      <c r="E835" s="236" t="s">
        <v>19</v>
      </c>
      <c r="F835" s="237" t="s">
        <v>2116</v>
      </c>
      <c r="G835" s="234"/>
      <c r="H835" s="238">
        <v>22.5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173</v>
      </c>
      <c r="AU835" s="244" t="s">
        <v>106</v>
      </c>
      <c r="AV835" s="13" t="s">
        <v>106</v>
      </c>
      <c r="AW835" s="13" t="s">
        <v>33</v>
      </c>
      <c r="AX835" s="13" t="s">
        <v>72</v>
      </c>
      <c r="AY835" s="244" t="s">
        <v>163</v>
      </c>
    </row>
    <row r="836" s="14" customFormat="1">
      <c r="A836" s="14"/>
      <c r="B836" s="245"/>
      <c r="C836" s="246"/>
      <c r="D836" s="235" t="s">
        <v>173</v>
      </c>
      <c r="E836" s="247" t="s">
        <v>19</v>
      </c>
      <c r="F836" s="248" t="s">
        <v>175</v>
      </c>
      <c r="G836" s="246"/>
      <c r="H836" s="249">
        <v>778.5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173</v>
      </c>
      <c r="AU836" s="255" t="s">
        <v>106</v>
      </c>
      <c r="AV836" s="14" t="s">
        <v>171</v>
      </c>
      <c r="AW836" s="14" t="s">
        <v>33</v>
      </c>
      <c r="AX836" s="14" t="s">
        <v>80</v>
      </c>
      <c r="AY836" s="255" t="s">
        <v>163</v>
      </c>
    </row>
    <row r="837" s="13" customFormat="1">
      <c r="A837" s="13"/>
      <c r="B837" s="233"/>
      <c r="C837" s="234"/>
      <c r="D837" s="235" t="s">
        <v>173</v>
      </c>
      <c r="E837" s="234"/>
      <c r="F837" s="237" t="s">
        <v>2117</v>
      </c>
      <c r="G837" s="234"/>
      <c r="H837" s="238">
        <v>856.35000000000002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173</v>
      </c>
      <c r="AU837" s="244" t="s">
        <v>106</v>
      </c>
      <c r="AV837" s="13" t="s">
        <v>106</v>
      </c>
      <c r="AW837" s="13" t="s">
        <v>4</v>
      </c>
      <c r="AX837" s="13" t="s">
        <v>80</v>
      </c>
      <c r="AY837" s="244" t="s">
        <v>163</v>
      </c>
    </row>
    <row r="838" s="2" customFormat="1" ht="44.25" customHeight="1">
      <c r="A838" s="40"/>
      <c r="B838" s="41"/>
      <c r="C838" s="283" t="s">
        <v>2118</v>
      </c>
      <c r="D838" s="283" t="s">
        <v>1127</v>
      </c>
      <c r="E838" s="284" t="s">
        <v>2119</v>
      </c>
      <c r="F838" s="285" t="s">
        <v>2120</v>
      </c>
      <c r="G838" s="286" t="s">
        <v>169</v>
      </c>
      <c r="H838" s="287">
        <v>1027.6199999999999</v>
      </c>
      <c r="I838" s="288"/>
      <c r="J838" s="289">
        <f>ROUND(I838*H838,2)</f>
        <v>0</v>
      </c>
      <c r="K838" s="285" t="s">
        <v>170</v>
      </c>
      <c r="L838" s="290"/>
      <c r="M838" s="291" t="s">
        <v>19</v>
      </c>
      <c r="N838" s="292" t="s">
        <v>44</v>
      </c>
      <c r="O838" s="86"/>
      <c r="P838" s="229">
        <f>O838*H838</f>
        <v>0</v>
      </c>
      <c r="Q838" s="229">
        <v>0.0040000000000000001</v>
      </c>
      <c r="R838" s="229">
        <f>Q838*H838</f>
        <v>4.1104799999999999</v>
      </c>
      <c r="S838" s="229">
        <v>0</v>
      </c>
      <c r="T838" s="230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1" t="s">
        <v>340</v>
      </c>
      <c r="AT838" s="231" t="s">
        <v>1127</v>
      </c>
      <c r="AU838" s="231" t="s">
        <v>106</v>
      </c>
      <c r="AY838" s="19" t="s">
        <v>163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19" t="s">
        <v>106</v>
      </c>
      <c r="BK838" s="232">
        <f>ROUND(I838*H838,2)</f>
        <v>0</v>
      </c>
      <c r="BL838" s="19" t="s">
        <v>255</v>
      </c>
      <c r="BM838" s="231" t="s">
        <v>2121</v>
      </c>
    </row>
    <row r="839" s="13" customFormat="1">
      <c r="A839" s="13"/>
      <c r="B839" s="233"/>
      <c r="C839" s="234"/>
      <c r="D839" s="235" t="s">
        <v>173</v>
      </c>
      <c r="E839" s="236" t="s">
        <v>19</v>
      </c>
      <c r="F839" s="237" t="s">
        <v>2122</v>
      </c>
      <c r="G839" s="234"/>
      <c r="H839" s="238">
        <v>1027.6199999999999</v>
      </c>
      <c r="I839" s="239"/>
      <c r="J839" s="234"/>
      <c r="K839" s="234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173</v>
      </c>
      <c r="AU839" s="244" t="s">
        <v>106</v>
      </c>
      <c r="AV839" s="13" t="s">
        <v>106</v>
      </c>
      <c r="AW839" s="13" t="s">
        <v>33</v>
      </c>
      <c r="AX839" s="13" t="s">
        <v>80</v>
      </c>
      <c r="AY839" s="244" t="s">
        <v>163</v>
      </c>
    </row>
    <row r="840" s="2" customFormat="1" ht="44.25" customHeight="1">
      <c r="A840" s="40"/>
      <c r="B840" s="41"/>
      <c r="C840" s="220" t="s">
        <v>2123</v>
      </c>
      <c r="D840" s="220" t="s">
        <v>166</v>
      </c>
      <c r="E840" s="221" t="s">
        <v>2124</v>
      </c>
      <c r="F840" s="222" t="s">
        <v>2125</v>
      </c>
      <c r="G840" s="223" t="s">
        <v>279</v>
      </c>
      <c r="H840" s="224">
        <v>250</v>
      </c>
      <c r="I840" s="225"/>
      <c r="J840" s="226">
        <f>ROUND(I840*H840,2)</f>
        <v>0</v>
      </c>
      <c r="K840" s="222" t="s">
        <v>170</v>
      </c>
      <c r="L840" s="46"/>
      <c r="M840" s="227" t="s">
        <v>19</v>
      </c>
      <c r="N840" s="228" t="s">
        <v>44</v>
      </c>
      <c r="O840" s="86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1" t="s">
        <v>255</v>
      </c>
      <c r="AT840" s="231" t="s">
        <v>166</v>
      </c>
      <c r="AU840" s="231" t="s">
        <v>106</v>
      </c>
      <c r="AY840" s="19" t="s">
        <v>163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9" t="s">
        <v>106</v>
      </c>
      <c r="BK840" s="232">
        <f>ROUND(I840*H840,2)</f>
        <v>0</v>
      </c>
      <c r="BL840" s="19" t="s">
        <v>255</v>
      </c>
      <c r="BM840" s="231" t="s">
        <v>2126</v>
      </c>
    </row>
    <row r="841" s="2" customFormat="1" ht="21.75" customHeight="1">
      <c r="A841" s="40"/>
      <c r="B841" s="41"/>
      <c r="C841" s="220" t="s">
        <v>2127</v>
      </c>
      <c r="D841" s="220" t="s">
        <v>166</v>
      </c>
      <c r="E841" s="221" t="s">
        <v>2128</v>
      </c>
      <c r="F841" s="222" t="s">
        <v>2129</v>
      </c>
      <c r="G841" s="223" t="s">
        <v>169</v>
      </c>
      <c r="H841" s="224">
        <v>1568</v>
      </c>
      <c r="I841" s="225"/>
      <c r="J841" s="226">
        <f>ROUND(I841*H841,2)</f>
        <v>0</v>
      </c>
      <c r="K841" s="222" t="s">
        <v>170</v>
      </c>
      <c r="L841" s="46"/>
      <c r="M841" s="227" t="s">
        <v>19</v>
      </c>
      <c r="N841" s="228" t="s">
        <v>44</v>
      </c>
      <c r="O841" s="86"/>
      <c r="P841" s="229">
        <f>O841*H841</f>
        <v>0</v>
      </c>
      <c r="Q841" s="229">
        <v>0</v>
      </c>
      <c r="R841" s="229">
        <f>Q841*H841</f>
        <v>0</v>
      </c>
      <c r="S841" s="229">
        <v>0</v>
      </c>
      <c r="T841" s="230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1" t="s">
        <v>255</v>
      </c>
      <c r="AT841" s="231" t="s">
        <v>166</v>
      </c>
      <c r="AU841" s="231" t="s">
        <v>106</v>
      </c>
      <c r="AY841" s="19" t="s">
        <v>163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9" t="s">
        <v>106</v>
      </c>
      <c r="BK841" s="232">
        <f>ROUND(I841*H841,2)</f>
        <v>0</v>
      </c>
      <c r="BL841" s="19" t="s">
        <v>255</v>
      </c>
      <c r="BM841" s="231" t="s">
        <v>2130</v>
      </c>
    </row>
    <row r="842" s="13" customFormat="1">
      <c r="A842" s="13"/>
      <c r="B842" s="233"/>
      <c r="C842" s="234"/>
      <c r="D842" s="235" t="s">
        <v>173</v>
      </c>
      <c r="E842" s="236" t="s">
        <v>19</v>
      </c>
      <c r="F842" s="237" t="s">
        <v>2084</v>
      </c>
      <c r="G842" s="234"/>
      <c r="H842" s="238">
        <v>725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173</v>
      </c>
      <c r="AU842" s="244" t="s">
        <v>106</v>
      </c>
      <c r="AV842" s="13" t="s">
        <v>106</v>
      </c>
      <c r="AW842" s="13" t="s">
        <v>33</v>
      </c>
      <c r="AX842" s="13" t="s">
        <v>72</v>
      </c>
      <c r="AY842" s="244" t="s">
        <v>163</v>
      </c>
    </row>
    <row r="843" s="13" customFormat="1">
      <c r="A843" s="13"/>
      <c r="B843" s="233"/>
      <c r="C843" s="234"/>
      <c r="D843" s="235" t="s">
        <v>173</v>
      </c>
      <c r="E843" s="236" t="s">
        <v>19</v>
      </c>
      <c r="F843" s="237" t="s">
        <v>2085</v>
      </c>
      <c r="G843" s="234"/>
      <c r="H843" s="238">
        <v>20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173</v>
      </c>
      <c r="AU843" s="244" t="s">
        <v>106</v>
      </c>
      <c r="AV843" s="13" t="s">
        <v>106</v>
      </c>
      <c r="AW843" s="13" t="s">
        <v>33</v>
      </c>
      <c r="AX843" s="13" t="s">
        <v>72</v>
      </c>
      <c r="AY843" s="244" t="s">
        <v>163</v>
      </c>
    </row>
    <row r="844" s="13" customFormat="1">
      <c r="A844" s="13"/>
      <c r="B844" s="233"/>
      <c r="C844" s="234"/>
      <c r="D844" s="235" t="s">
        <v>173</v>
      </c>
      <c r="E844" s="236" t="s">
        <v>19</v>
      </c>
      <c r="F844" s="237" t="s">
        <v>2086</v>
      </c>
      <c r="G844" s="234"/>
      <c r="H844" s="238">
        <v>15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173</v>
      </c>
      <c r="AU844" s="244" t="s">
        <v>106</v>
      </c>
      <c r="AV844" s="13" t="s">
        <v>106</v>
      </c>
      <c r="AW844" s="13" t="s">
        <v>33</v>
      </c>
      <c r="AX844" s="13" t="s">
        <v>72</v>
      </c>
      <c r="AY844" s="244" t="s">
        <v>163</v>
      </c>
    </row>
    <row r="845" s="13" customFormat="1">
      <c r="A845" s="13"/>
      <c r="B845" s="233"/>
      <c r="C845" s="234"/>
      <c r="D845" s="235" t="s">
        <v>173</v>
      </c>
      <c r="E845" s="236" t="s">
        <v>19</v>
      </c>
      <c r="F845" s="237" t="s">
        <v>2131</v>
      </c>
      <c r="G845" s="234"/>
      <c r="H845" s="238">
        <v>24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173</v>
      </c>
      <c r="AU845" s="244" t="s">
        <v>106</v>
      </c>
      <c r="AV845" s="13" t="s">
        <v>106</v>
      </c>
      <c r="AW845" s="13" t="s">
        <v>33</v>
      </c>
      <c r="AX845" s="13" t="s">
        <v>72</v>
      </c>
      <c r="AY845" s="244" t="s">
        <v>163</v>
      </c>
    </row>
    <row r="846" s="14" customFormat="1">
      <c r="A846" s="14"/>
      <c r="B846" s="245"/>
      <c r="C846" s="246"/>
      <c r="D846" s="235" t="s">
        <v>173</v>
      </c>
      <c r="E846" s="247" t="s">
        <v>19</v>
      </c>
      <c r="F846" s="248" t="s">
        <v>175</v>
      </c>
      <c r="G846" s="246"/>
      <c r="H846" s="249">
        <v>784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173</v>
      </c>
      <c r="AU846" s="255" t="s">
        <v>106</v>
      </c>
      <c r="AV846" s="14" t="s">
        <v>171</v>
      </c>
      <c r="AW846" s="14" t="s">
        <v>33</v>
      </c>
      <c r="AX846" s="14" t="s">
        <v>72</v>
      </c>
      <c r="AY846" s="255" t="s">
        <v>163</v>
      </c>
    </row>
    <row r="847" s="13" customFormat="1">
      <c r="A847" s="13"/>
      <c r="B847" s="233"/>
      <c r="C847" s="234"/>
      <c r="D847" s="235" t="s">
        <v>173</v>
      </c>
      <c r="E847" s="236" t="s">
        <v>19</v>
      </c>
      <c r="F847" s="237" t="s">
        <v>2132</v>
      </c>
      <c r="G847" s="234"/>
      <c r="H847" s="238">
        <v>1568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173</v>
      </c>
      <c r="AU847" s="244" t="s">
        <v>106</v>
      </c>
      <c r="AV847" s="13" t="s">
        <v>106</v>
      </c>
      <c r="AW847" s="13" t="s">
        <v>33</v>
      </c>
      <c r="AX847" s="13" t="s">
        <v>80</v>
      </c>
      <c r="AY847" s="244" t="s">
        <v>163</v>
      </c>
    </row>
    <row r="848" s="2" customFormat="1" ht="33" customHeight="1">
      <c r="A848" s="40"/>
      <c r="B848" s="41"/>
      <c r="C848" s="283" t="s">
        <v>2133</v>
      </c>
      <c r="D848" s="283" t="s">
        <v>1127</v>
      </c>
      <c r="E848" s="284" t="s">
        <v>2030</v>
      </c>
      <c r="F848" s="285" t="s">
        <v>2031</v>
      </c>
      <c r="G848" s="286" t="s">
        <v>169</v>
      </c>
      <c r="H848" s="287">
        <v>940.79999999999995</v>
      </c>
      <c r="I848" s="288"/>
      <c r="J848" s="289">
        <f>ROUND(I848*H848,2)</f>
        <v>0</v>
      </c>
      <c r="K848" s="285" t="s">
        <v>170</v>
      </c>
      <c r="L848" s="290"/>
      <c r="M848" s="291" t="s">
        <v>19</v>
      </c>
      <c r="N848" s="292" t="s">
        <v>44</v>
      </c>
      <c r="O848" s="86"/>
      <c r="P848" s="229">
        <f>O848*H848</f>
        <v>0</v>
      </c>
      <c r="Q848" s="229">
        <v>0.001</v>
      </c>
      <c r="R848" s="229">
        <f>Q848*H848</f>
        <v>0.94079999999999997</v>
      </c>
      <c r="S848" s="229">
        <v>0</v>
      </c>
      <c r="T848" s="230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31" t="s">
        <v>340</v>
      </c>
      <c r="AT848" s="231" t="s">
        <v>1127</v>
      </c>
      <c r="AU848" s="231" t="s">
        <v>106</v>
      </c>
      <c r="AY848" s="19" t="s">
        <v>163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9" t="s">
        <v>106</v>
      </c>
      <c r="BK848" s="232">
        <f>ROUND(I848*H848,2)</f>
        <v>0</v>
      </c>
      <c r="BL848" s="19" t="s">
        <v>255</v>
      </c>
      <c r="BM848" s="231" t="s">
        <v>2134</v>
      </c>
    </row>
    <row r="849" s="13" customFormat="1">
      <c r="A849" s="13"/>
      <c r="B849" s="233"/>
      <c r="C849" s="234"/>
      <c r="D849" s="235" t="s">
        <v>173</v>
      </c>
      <c r="E849" s="236" t="s">
        <v>19</v>
      </c>
      <c r="F849" s="237" t="s">
        <v>2135</v>
      </c>
      <c r="G849" s="234"/>
      <c r="H849" s="238">
        <v>940.79999999999995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173</v>
      </c>
      <c r="AU849" s="244" t="s">
        <v>106</v>
      </c>
      <c r="AV849" s="13" t="s">
        <v>106</v>
      </c>
      <c r="AW849" s="13" t="s">
        <v>33</v>
      </c>
      <c r="AX849" s="13" t="s">
        <v>80</v>
      </c>
      <c r="AY849" s="244" t="s">
        <v>163</v>
      </c>
    </row>
    <row r="850" s="2" customFormat="1" ht="44.25" customHeight="1">
      <c r="A850" s="40"/>
      <c r="B850" s="41"/>
      <c r="C850" s="283" t="s">
        <v>2136</v>
      </c>
      <c r="D850" s="283" t="s">
        <v>1127</v>
      </c>
      <c r="E850" s="284" t="s">
        <v>2137</v>
      </c>
      <c r="F850" s="285" t="s">
        <v>2138</v>
      </c>
      <c r="G850" s="286" t="s">
        <v>169</v>
      </c>
      <c r="H850" s="287">
        <v>1081.9200000000001</v>
      </c>
      <c r="I850" s="288"/>
      <c r="J850" s="289">
        <f>ROUND(I850*H850,2)</f>
        <v>0</v>
      </c>
      <c r="K850" s="285" t="s">
        <v>170</v>
      </c>
      <c r="L850" s="290"/>
      <c r="M850" s="291" t="s">
        <v>19</v>
      </c>
      <c r="N850" s="292" t="s">
        <v>44</v>
      </c>
      <c r="O850" s="86"/>
      <c r="P850" s="229">
        <f>O850*H850</f>
        <v>0</v>
      </c>
      <c r="Q850" s="229">
        <v>0.001</v>
      </c>
      <c r="R850" s="229">
        <f>Q850*H850</f>
        <v>1.08192</v>
      </c>
      <c r="S850" s="229">
        <v>0</v>
      </c>
      <c r="T850" s="23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31" t="s">
        <v>340</v>
      </c>
      <c r="AT850" s="231" t="s">
        <v>1127</v>
      </c>
      <c r="AU850" s="231" t="s">
        <v>106</v>
      </c>
      <c r="AY850" s="19" t="s">
        <v>163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9" t="s">
        <v>106</v>
      </c>
      <c r="BK850" s="232">
        <f>ROUND(I850*H850,2)</f>
        <v>0</v>
      </c>
      <c r="BL850" s="19" t="s">
        <v>255</v>
      </c>
      <c r="BM850" s="231" t="s">
        <v>2139</v>
      </c>
    </row>
    <row r="851" s="13" customFormat="1">
      <c r="A851" s="13"/>
      <c r="B851" s="233"/>
      <c r="C851" s="234"/>
      <c r="D851" s="235" t="s">
        <v>173</v>
      </c>
      <c r="E851" s="236" t="s">
        <v>19</v>
      </c>
      <c r="F851" s="237" t="s">
        <v>2135</v>
      </c>
      <c r="G851" s="234"/>
      <c r="H851" s="238">
        <v>940.79999999999995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173</v>
      </c>
      <c r="AU851" s="244" t="s">
        <v>106</v>
      </c>
      <c r="AV851" s="13" t="s">
        <v>106</v>
      </c>
      <c r="AW851" s="13" t="s">
        <v>33</v>
      </c>
      <c r="AX851" s="13" t="s">
        <v>80</v>
      </c>
      <c r="AY851" s="244" t="s">
        <v>163</v>
      </c>
    </row>
    <row r="852" s="13" customFormat="1">
      <c r="A852" s="13"/>
      <c r="B852" s="233"/>
      <c r="C852" s="234"/>
      <c r="D852" s="235" t="s">
        <v>173</v>
      </c>
      <c r="E852" s="234"/>
      <c r="F852" s="237" t="s">
        <v>2140</v>
      </c>
      <c r="G852" s="234"/>
      <c r="H852" s="238">
        <v>1081.9200000000001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173</v>
      </c>
      <c r="AU852" s="244" t="s">
        <v>106</v>
      </c>
      <c r="AV852" s="13" t="s">
        <v>106</v>
      </c>
      <c r="AW852" s="13" t="s">
        <v>4</v>
      </c>
      <c r="AX852" s="13" t="s">
        <v>80</v>
      </c>
      <c r="AY852" s="244" t="s">
        <v>163</v>
      </c>
    </row>
    <row r="853" s="2" customFormat="1" ht="44.25" customHeight="1">
      <c r="A853" s="40"/>
      <c r="B853" s="41"/>
      <c r="C853" s="220" t="s">
        <v>2141</v>
      </c>
      <c r="D853" s="220" t="s">
        <v>166</v>
      </c>
      <c r="E853" s="221" t="s">
        <v>2142</v>
      </c>
      <c r="F853" s="222" t="s">
        <v>2143</v>
      </c>
      <c r="G853" s="223" t="s">
        <v>169</v>
      </c>
      <c r="H853" s="224">
        <v>740</v>
      </c>
      <c r="I853" s="225"/>
      <c r="J853" s="226">
        <f>ROUND(I853*H853,2)</f>
        <v>0</v>
      </c>
      <c r="K853" s="222" t="s">
        <v>170</v>
      </c>
      <c r="L853" s="46"/>
      <c r="M853" s="227" t="s">
        <v>19</v>
      </c>
      <c r="N853" s="228" t="s">
        <v>44</v>
      </c>
      <c r="O853" s="86"/>
      <c r="P853" s="229">
        <f>O853*H853</f>
        <v>0</v>
      </c>
      <c r="Q853" s="229">
        <v>0</v>
      </c>
      <c r="R853" s="229">
        <f>Q853*H853</f>
        <v>0</v>
      </c>
      <c r="S853" s="229">
        <v>0</v>
      </c>
      <c r="T853" s="230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1" t="s">
        <v>255</v>
      </c>
      <c r="AT853" s="231" t="s">
        <v>166</v>
      </c>
      <c r="AU853" s="231" t="s">
        <v>106</v>
      </c>
      <c r="AY853" s="19" t="s">
        <v>163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19" t="s">
        <v>106</v>
      </c>
      <c r="BK853" s="232">
        <f>ROUND(I853*H853,2)</f>
        <v>0</v>
      </c>
      <c r="BL853" s="19" t="s">
        <v>255</v>
      </c>
      <c r="BM853" s="231" t="s">
        <v>2144</v>
      </c>
    </row>
    <row r="854" s="13" customFormat="1">
      <c r="A854" s="13"/>
      <c r="B854" s="233"/>
      <c r="C854" s="234"/>
      <c r="D854" s="235" t="s">
        <v>173</v>
      </c>
      <c r="E854" s="236" t="s">
        <v>19</v>
      </c>
      <c r="F854" s="237" t="s">
        <v>2145</v>
      </c>
      <c r="G854" s="234"/>
      <c r="H854" s="238">
        <v>740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173</v>
      </c>
      <c r="AU854" s="244" t="s">
        <v>106</v>
      </c>
      <c r="AV854" s="13" t="s">
        <v>106</v>
      </c>
      <c r="AW854" s="13" t="s">
        <v>33</v>
      </c>
      <c r="AX854" s="13" t="s">
        <v>72</v>
      </c>
      <c r="AY854" s="244" t="s">
        <v>163</v>
      </c>
    </row>
    <row r="855" s="14" customFormat="1">
      <c r="A855" s="14"/>
      <c r="B855" s="245"/>
      <c r="C855" s="246"/>
      <c r="D855" s="235" t="s">
        <v>173</v>
      </c>
      <c r="E855" s="247" t="s">
        <v>19</v>
      </c>
      <c r="F855" s="248" t="s">
        <v>175</v>
      </c>
      <c r="G855" s="246"/>
      <c r="H855" s="249">
        <v>740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173</v>
      </c>
      <c r="AU855" s="255" t="s">
        <v>106</v>
      </c>
      <c r="AV855" s="14" t="s">
        <v>171</v>
      </c>
      <c r="AW855" s="14" t="s">
        <v>33</v>
      </c>
      <c r="AX855" s="14" t="s">
        <v>80</v>
      </c>
      <c r="AY855" s="255" t="s">
        <v>163</v>
      </c>
    </row>
    <row r="856" s="2" customFormat="1" ht="21.75" customHeight="1">
      <c r="A856" s="40"/>
      <c r="B856" s="41"/>
      <c r="C856" s="283" t="s">
        <v>2146</v>
      </c>
      <c r="D856" s="283" t="s">
        <v>1127</v>
      </c>
      <c r="E856" s="284" t="s">
        <v>2147</v>
      </c>
      <c r="F856" s="285" t="s">
        <v>2148</v>
      </c>
      <c r="G856" s="286" t="s">
        <v>169</v>
      </c>
      <c r="H856" s="287">
        <v>1021.2000000000001</v>
      </c>
      <c r="I856" s="288"/>
      <c r="J856" s="289">
        <f>ROUND(I856*H856,2)</f>
        <v>0</v>
      </c>
      <c r="K856" s="285" t="s">
        <v>170</v>
      </c>
      <c r="L856" s="290"/>
      <c r="M856" s="291" t="s">
        <v>19</v>
      </c>
      <c r="N856" s="292" t="s">
        <v>44</v>
      </c>
      <c r="O856" s="86"/>
      <c r="P856" s="229">
        <f>O856*H856</f>
        <v>0</v>
      </c>
      <c r="Q856" s="229">
        <v>0.00059999999999999995</v>
      </c>
      <c r="R856" s="229">
        <f>Q856*H856</f>
        <v>0.61271999999999993</v>
      </c>
      <c r="S856" s="229">
        <v>0</v>
      </c>
      <c r="T856" s="230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31" t="s">
        <v>340</v>
      </c>
      <c r="AT856" s="231" t="s">
        <v>1127</v>
      </c>
      <c r="AU856" s="231" t="s">
        <v>106</v>
      </c>
      <c r="AY856" s="19" t="s">
        <v>163</v>
      </c>
      <c r="BE856" s="232">
        <f>IF(N856="základní",J856,0)</f>
        <v>0</v>
      </c>
      <c r="BF856" s="232">
        <f>IF(N856="snížená",J856,0)</f>
        <v>0</v>
      </c>
      <c r="BG856" s="232">
        <f>IF(N856="zákl. přenesená",J856,0)</f>
        <v>0</v>
      </c>
      <c r="BH856" s="232">
        <f>IF(N856="sníž. přenesená",J856,0)</f>
        <v>0</v>
      </c>
      <c r="BI856" s="232">
        <f>IF(N856="nulová",J856,0)</f>
        <v>0</v>
      </c>
      <c r="BJ856" s="19" t="s">
        <v>106</v>
      </c>
      <c r="BK856" s="232">
        <f>ROUND(I856*H856,2)</f>
        <v>0</v>
      </c>
      <c r="BL856" s="19" t="s">
        <v>255</v>
      </c>
      <c r="BM856" s="231" t="s">
        <v>2149</v>
      </c>
    </row>
    <row r="857" s="13" customFormat="1">
      <c r="A857" s="13"/>
      <c r="B857" s="233"/>
      <c r="C857" s="234"/>
      <c r="D857" s="235" t="s">
        <v>173</v>
      </c>
      <c r="E857" s="236" t="s">
        <v>19</v>
      </c>
      <c r="F857" s="237" t="s">
        <v>2150</v>
      </c>
      <c r="G857" s="234"/>
      <c r="H857" s="238">
        <v>888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173</v>
      </c>
      <c r="AU857" s="244" t="s">
        <v>106</v>
      </c>
      <c r="AV857" s="13" t="s">
        <v>106</v>
      </c>
      <c r="AW857" s="13" t="s">
        <v>33</v>
      </c>
      <c r="AX857" s="13" t="s">
        <v>80</v>
      </c>
      <c r="AY857" s="244" t="s">
        <v>163</v>
      </c>
    </row>
    <row r="858" s="13" customFormat="1">
      <c r="A858" s="13"/>
      <c r="B858" s="233"/>
      <c r="C858" s="234"/>
      <c r="D858" s="235" t="s">
        <v>173</v>
      </c>
      <c r="E858" s="234"/>
      <c r="F858" s="237" t="s">
        <v>2151</v>
      </c>
      <c r="G858" s="234"/>
      <c r="H858" s="238">
        <v>1021.2000000000001</v>
      </c>
      <c r="I858" s="239"/>
      <c r="J858" s="234"/>
      <c r="K858" s="234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173</v>
      </c>
      <c r="AU858" s="244" t="s">
        <v>106</v>
      </c>
      <c r="AV858" s="13" t="s">
        <v>106</v>
      </c>
      <c r="AW858" s="13" t="s">
        <v>4</v>
      </c>
      <c r="AX858" s="13" t="s">
        <v>80</v>
      </c>
      <c r="AY858" s="244" t="s">
        <v>163</v>
      </c>
    </row>
    <row r="859" s="2" customFormat="1" ht="21.75" customHeight="1">
      <c r="A859" s="40"/>
      <c r="B859" s="41"/>
      <c r="C859" s="220" t="s">
        <v>2152</v>
      </c>
      <c r="D859" s="220" t="s">
        <v>166</v>
      </c>
      <c r="E859" s="221" t="s">
        <v>2153</v>
      </c>
      <c r="F859" s="222" t="s">
        <v>2154</v>
      </c>
      <c r="G859" s="223" t="s">
        <v>169</v>
      </c>
      <c r="H859" s="224">
        <v>740</v>
      </c>
      <c r="I859" s="225"/>
      <c r="J859" s="226">
        <f>ROUND(I859*H859,2)</f>
        <v>0</v>
      </c>
      <c r="K859" s="222" t="s">
        <v>170</v>
      </c>
      <c r="L859" s="46"/>
      <c r="M859" s="227" t="s">
        <v>19</v>
      </c>
      <c r="N859" s="228" t="s">
        <v>44</v>
      </c>
      <c r="O859" s="86"/>
      <c r="P859" s="229">
        <f>O859*H859</f>
        <v>0</v>
      </c>
      <c r="Q859" s="229">
        <v>0</v>
      </c>
      <c r="R859" s="229">
        <f>Q859*H859</f>
        <v>0</v>
      </c>
      <c r="S859" s="229">
        <v>0</v>
      </c>
      <c r="T859" s="230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1" t="s">
        <v>255</v>
      </c>
      <c r="AT859" s="231" t="s">
        <v>166</v>
      </c>
      <c r="AU859" s="231" t="s">
        <v>106</v>
      </c>
      <c r="AY859" s="19" t="s">
        <v>163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19" t="s">
        <v>106</v>
      </c>
      <c r="BK859" s="232">
        <f>ROUND(I859*H859,2)</f>
        <v>0</v>
      </c>
      <c r="BL859" s="19" t="s">
        <v>255</v>
      </c>
      <c r="BM859" s="231" t="s">
        <v>2155</v>
      </c>
    </row>
    <row r="860" s="13" customFormat="1">
      <c r="A860" s="13"/>
      <c r="B860" s="233"/>
      <c r="C860" s="234"/>
      <c r="D860" s="235" t="s">
        <v>173</v>
      </c>
      <c r="E860" s="236" t="s">
        <v>19</v>
      </c>
      <c r="F860" s="237" t="s">
        <v>2156</v>
      </c>
      <c r="G860" s="234"/>
      <c r="H860" s="238">
        <v>740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173</v>
      </c>
      <c r="AU860" s="244" t="s">
        <v>106</v>
      </c>
      <c r="AV860" s="13" t="s">
        <v>106</v>
      </c>
      <c r="AW860" s="13" t="s">
        <v>33</v>
      </c>
      <c r="AX860" s="13" t="s">
        <v>72</v>
      </c>
      <c r="AY860" s="244" t="s">
        <v>163</v>
      </c>
    </row>
    <row r="861" s="14" customFormat="1">
      <c r="A861" s="14"/>
      <c r="B861" s="245"/>
      <c r="C861" s="246"/>
      <c r="D861" s="235" t="s">
        <v>173</v>
      </c>
      <c r="E861" s="247" t="s">
        <v>19</v>
      </c>
      <c r="F861" s="248" t="s">
        <v>175</v>
      </c>
      <c r="G861" s="246"/>
      <c r="H861" s="249">
        <v>740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173</v>
      </c>
      <c r="AU861" s="255" t="s">
        <v>106</v>
      </c>
      <c r="AV861" s="14" t="s">
        <v>171</v>
      </c>
      <c r="AW861" s="14" t="s">
        <v>33</v>
      </c>
      <c r="AX861" s="14" t="s">
        <v>80</v>
      </c>
      <c r="AY861" s="255" t="s">
        <v>163</v>
      </c>
    </row>
    <row r="862" s="2" customFormat="1" ht="16.5" customHeight="1">
      <c r="A862" s="40"/>
      <c r="B862" s="41"/>
      <c r="C862" s="283" t="s">
        <v>2157</v>
      </c>
      <c r="D862" s="283" t="s">
        <v>1127</v>
      </c>
      <c r="E862" s="284" t="s">
        <v>2158</v>
      </c>
      <c r="F862" s="285" t="s">
        <v>2159</v>
      </c>
      <c r="G862" s="286" t="s">
        <v>169</v>
      </c>
      <c r="H862" s="287">
        <v>1110</v>
      </c>
      <c r="I862" s="288"/>
      <c r="J862" s="289">
        <f>ROUND(I862*H862,2)</f>
        <v>0</v>
      </c>
      <c r="K862" s="285" t="s">
        <v>170</v>
      </c>
      <c r="L862" s="290"/>
      <c r="M862" s="291" t="s">
        <v>19</v>
      </c>
      <c r="N862" s="292" t="s">
        <v>44</v>
      </c>
      <c r="O862" s="86"/>
      <c r="P862" s="229">
        <f>O862*H862</f>
        <v>0</v>
      </c>
      <c r="Q862" s="229">
        <v>0.00029999999999999997</v>
      </c>
      <c r="R862" s="229">
        <f>Q862*H862</f>
        <v>0.33299999999999996</v>
      </c>
      <c r="S862" s="229">
        <v>0</v>
      </c>
      <c r="T862" s="23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1" t="s">
        <v>340</v>
      </c>
      <c r="AT862" s="231" t="s">
        <v>1127</v>
      </c>
      <c r="AU862" s="231" t="s">
        <v>106</v>
      </c>
      <c r="AY862" s="19" t="s">
        <v>163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19" t="s">
        <v>106</v>
      </c>
      <c r="BK862" s="232">
        <f>ROUND(I862*H862,2)</f>
        <v>0</v>
      </c>
      <c r="BL862" s="19" t="s">
        <v>255</v>
      </c>
      <c r="BM862" s="231" t="s">
        <v>2160</v>
      </c>
    </row>
    <row r="863" s="13" customFormat="1">
      <c r="A863" s="13"/>
      <c r="B863" s="233"/>
      <c r="C863" s="234"/>
      <c r="D863" s="235" t="s">
        <v>173</v>
      </c>
      <c r="E863" s="236" t="s">
        <v>19</v>
      </c>
      <c r="F863" s="237" t="s">
        <v>2161</v>
      </c>
      <c r="G863" s="234"/>
      <c r="H863" s="238">
        <v>1110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173</v>
      </c>
      <c r="AU863" s="244" t="s">
        <v>106</v>
      </c>
      <c r="AV863" s="13" t="s">
        <v>106</v>
      </c>
      <c r="AW863" s="13" t="s">
        <v>33</v>
      </c>
      <c r="AX863" s="13" t="s">
        <v>80</v>
      </c>
      <c r="AY863" s="244" t="s">
        <v>163</v>
      </c>
    </row>
    <row r="864" s="2" customFormat="1" ht="33" customHeight="1">
      <c r="A864" s="40"/>
      <c r="B864" s="41"/>
      <c r="C864" s="220" t="s">
        <v>2162</v>
      </c>
      <c r="D864" s="220" t="s">
        <v>166</v>
      </c>
      <c r="E864" s="221" t="s">
        <v>2163</v>
      </c>
      <c r="F864" s="222" t="s">
        <v>2164</v>
      </c>
      <c r="G864" s="223" t="s">
        <v>169</v>
      </c>
      <c r="H864" s="224">
        <v>740</v>
      </c>
      <c r="I864" s="225"/>
      <c r="J864" s="226">
        <f>ROUND(I864*H864,2)</f>
        <v>0</v>
      </c>
      <c r="K864" s="222" t="s">
        <v>170</v>
      </c>
      <c r="L864" s="46"/>
      <c r="M864" s="227" t="s">
        <v>19</v>
      </c>
      <c r="N864" s="228" t="s">
        <v>44</v>
      </c>
      <c r="O864" s="86"/>
      <c r="P864" s="229">
        <f>O864*H864</f>
        <v>0</v>
      </c>
      <c r="Q864" s="229">
        <v>0</v>
      </c>
      <c r="R864" s="229">
        <f>Q864*H864</f>
        <v>0</v>
      </c>
      <c r="S864" s="229">
        <v>0</v>
      </c>
      <c r="T864" s="23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31" t="s">
        <v>255</v>
      </c>
      <c r="AT864" s="231" t="s">
        <v>166</v>
      </c>
      <c r="AU864" s="231" t="s">
        <v>106</v>
      </c>
      <c r="AY864" s="19" t="s">
        <v>163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19" t="s">
        <v>106</v>
      </c>
      <c r="BK864" s="232">
        <f>ROUND(I864*H864,2)</f>
        <v>0</v>
      </c>
      <c r="BL864" s="19" t="s">
        <v>255</v>
      </c>
      <c r="BM864" s="231" t="s">
        <v>2165</v>
      </c>
    </row>
    <row r="865" s="13" customFormat="1">
      <c r="A865" s="13"/>
      <c r="B865" s="233"/>
      <c r="C865" s="234"/>
      <c r="D865" s="235" t="s">
        <v>173</v>
      </c>
      <c r="E865" s="236" t="s">
        <v>19</v>
      </c>
      <c r="F865" s="237" t="s">
        <v>2145</v>
      </c>
      <c r="G865" s="234"/>
      <c r="H865" s="238">
        <v>740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173</v>
      </c>
      <c r="AU865" s="244" t="s">
        <v>106</v>
      </c>
      <c r="AV865" s="13" t="s">
        <v>106</v>
      </c>
      <c r="AW865" s="13" t="s">
        <v>33</v>
      </c>
      <c r="AX865" s="13" t="s">
        <v>72</v>
      </c>
      <c r="AY865" s="244" t="s">
        <v>163</v>
      </c>
    </row>
    <row r="866" s="14" customFormat="1">
      <c r="A866" s="14"/>
      <c r="B866" s="245"/>
      <c r="C866" s="246"/>
      <c r="D866" s="235" t="s">
        <v>173</v>
      </c>
      <c r="E866" s="247" t="s">
        <v>19</v>
      </c>
      <c r="F866" s="248" t="s">
        <v>175</v>
      </c>
      <c r="G866" s="246"/>
      <c r="H866" s="249">
        <v>740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173</v>
      </c>
      <c r="AU866" s="255" t="s">
        <v>106</v>
      </c>
      <c r="AV866" s="14" t="s">
        <v>171</v>
      </c>
      <c r="AW866" s="14" t="s">
        <v>33</v>
      </c>
      <c r="AX866" s="14" t="s">
        <v>80</v>
      </c>
      <c r="AY866" s="255" t="s">
        <v>163</v>
      </c>
    </row>
    <row r="867" s="2" customFormat="1" ht="33" customHeight="1">
      <c r="A867" s="40"/>
      <c r="B867" s="41"/>
      <c r="C867" s="283" t="s">
        <v>2166</v>
      </c>
      <c r="D867" s="283" t="s">
        <v>1127</v>
      </c>
      <c r="E867" s="284" t="s">
        <v>2167</v>
      </c>
      <c r="F867" s="285" t="s">
        <v>2168</v>
      </c>
      <c r="G867" s="286" t="s">
        <v>169</v>
      </c>
      <c r="H867" s="287">
        <v>888</v>
      </c>
      <c r="I867" s="288"/>
      <c r="J867" s="289">
        <f>ROUND(I867*H867,2)</f>
        <v>0</v>
      </c>
      <c r="K867" s="285" t="s">
        <v>170</v>
      </c>
      <c r="L867" s="290"/>
      <c r="M867" s="291" t="s">
        <v>19</v>
      </c>
      <c r="N867" s="292" t="s">
        <v>44</v>
      </c>
      <c r="O867" s="86"/>
      <c r="P867" s="229">
        <f>O867*H867</f>
        <v>0</v>
      </c>
      <c r="Q867" s="229">
        <v>0.0013500000000000001</v>
      </c>
      <c r="R867" s="229">
        <f>Q867*H867</f>
        <v>1.1988000000000001</v>
      </c>
      <c r="S867" s="229">
        <v>0</v>
      </c>
      <c r="T867" s="230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31" t="s">
        <v>340</v>
      </c>
      <c r="AT867" s="231" t="s">
        <v>1127</v>
      </c>
      <c r="AU867" s="231" t="s">
        <v>106</v>
      </c>
      <c r="AY867" s="19" t="s">
        <v>163</v>
      </c>
      <c r="BE867" s="232">
        <f>IF(N867="základní",J867,0)</f>
        <v>0</v>
      </c>
      <c r="BF867" s="232">
        <f>IF(N867="snížená",J867,0)</f>
        <v>0</v>
      </c>
      <c r="BG867" s="232">
        <f>IF(N867="zákl. přenesená",J867,0)</f>
        <v>0</v>
      </c>
      <c r="BH867" s="232">
        <f>IF(N867="sníž. přenesená",J867,0)</f>
        <v>0</v>
      </c>
      <c r="BI867" s="232">
        <f>IF(N867="nulová",J867,0)</f>
        <v>0</v>
      </c>
      <c r="BJ867" s="19" t="s">
        <v>106</v>
      </c>
      <c r="BK867" s="232">
        <f>ROUND(I867*H867,2)</f>
        <v>0</v>
      </c>
      <c r="BL867" s="19" t="s">
        <v>255</v>
      </c>
      <c r="BM867" s="231" t="s">
        <v>2169</v>
      </c>
    </row>
    <row r="868" s="13" customFormat="1">
      <c r="A868" s="13"/>
      <c r="B868" s="233"/>
      <c r="C868" s="234"/>
      <c r="D868" s="235" t="s">
        <v>173</v>
      </c>
      <c r="E868" s="236" t="s">
        <v>19</v>
      </c>
      <c r="F868" s="237" t="s">
        <v>2150</v>
      </c>
      <c r="G868" s="234"/>
      <c r="H868" s="238">
        <v>888</v>
      </c>
      <c r="I868" s="239"/>
      <c r="J868" s="234"/>
      <c r="K868" s="234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173</v>
      </c>
      <c r="AU868" s="244" t="s">
        <v>106</v>
      </c>
      <c r="AV868" s="13" t="s">
        <v>106</v>
      </c>
      <c r="AW868" s="13" t="s">
        <v>33</v>
      </c>
      <c r="AX868" s="13" t="s">
        <v>80</v>
      </c>
      <c r="AY868" s="244" t="s">
        <v>163</v>
      </c>
    </row>
    <row r="869" s="2" customFormat="1" ht="21.75" customHeight="1">
      <c r="A869" s="40"/>
      <c r="B869" s="41"/>
      <c r="C869" s="220" t="s">
        <v>2170</v>
      </c>
      <c r="D869" s="220" t="s">
        <v>166</v>
      </c>
      <c r="E869" s="221" t="s">
        <v>2171</v>
      </c>
      <c r="F869" s="222" t="s">
        <v>2172</v>
      </c>
      <c r="G869" s="223" t="s">
        <v>169</v>
      </c>
      <c r="H869" s="224">
        <v>740</v>
      </c>
      <c r="I869" s="225"/>
      <c r="J869" s="226">
        <f>ROUND(I869*H869,2)</f>
        <v>0</v>
      </c>
      <c r="K869" s="222" t="s">
        <v>170</v>
      </c>
      <c r="L869" s="46"/>
      <c r="M869" s="227" t="s">
        <v>19</v>
      </c>
      <c r="N869" s="228" t="s">
        <v>44</v>
      </c>
      <c r="O869" s="86"/>
      <c r="P869" s="229">
        <f>O869*H869</f>
        <v>0</v>
      </c>
      <c r="Q869" s="229">
        <v>0</v>
      </c>
      <c r="R869" s="229">
        <f>Q869*H869</f>
        <v>0</v>
      </c>
      <c r="S869" s="229">
        <v>0</v>
      </c>
      <c r="T869" s="23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1" t="s">
        <v>255</v>
      </c>
      <c r="AT869" s="231" t="s">
        <v>166</v>
      </c>
      <c r="AU869" s="231" t="s">
        <v>106</v>
      </c>
      <c r="AY869" s="19" t="s">
        <v>163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19" t="s">
        <v>106</v>
      </c>
      <c r="BK869" s="232">
        <f>ROUND(I869*H869,2)</f>
        <v>0</v>
      </c>
      <c r="BL869" s="19" t="s">
        <v>255</v>
      </c>
      <c r="BM869" s="231" t="s">
        <v>2173</v>
      </c>
    </row>
    <row r="870" s="13" customFormat="1">
      <c r="A870" s="13"/>
      <c r="B870" s="233"/>
      <c r="C870" s="234"/>
      <c r="D870" s="235" t="s">
        <v>173</v>
      </c>
      <c r="E870" s="236" t="s">
        <v>19</v>
      </c>
      <c r="F870" s="237" t="s">
        <v>2145</v>
      </c>
      <c r="G870" s="234"/>
      <c r="H870" s="238">
        <v>740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173</v>
      </c>
      <c r="AU870" s="244" t="s">
        <v>106</v>
      </c>
      <c r="AV870" s="13" t="s">
        <v>106</v>
      </c>
      <c r="AW870" s="13" t="s">
        <v>33</v>
      </c>
      <c r="AX870" s="13" t="s">
        <v>72</v>
      </c>
      <c r="AY870" s="244" t="s">
        <v>163</v>
      </c>
    </row>
    <row r="871" s="14" customFormat="1">
      <c r="A871" s="14"/>
      <c r="B871" s="245"/>
      <c r="C871" s="246"/>
      <c r="D871" s="235" t="s">
        <v>173</v>
      </c>
      <c r="E871" s="247" t="s">
        <v>19</v>
      </c>
      <c r="F871" s="248" t="s">
        <v>175</v>
      </c>
      <c r="G871" s="246"/>
      <c r="H871" s="249">
        <v>740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173</v>
      </c>
      <c r="AU871" s="255" t="s">
        <v>106</v>
      </c>
      <c r="AV871" s="14" t="s">
        <v>171</v>
      </c>
      <c r="AW871" s="14" t="s">
        <v>33</v>
      </c>
      <c r="AX871" s="14" t="s">
        <v>80</v>
      </c>
      <c r="AY871" s="255" t="s">
        <v>163</v>
      </c>
    </row>
    <row r="872" s="2" customFormat="1" ht="16.5" customHeight="1">
      <c r="A872" s="40"/>
      <c r="B872" s="41"/>
      <c r="C872" s="283" t="s">
        <v>2174</v>
      </c>
      <c r="D872" s="283" t="s">
        <v>1127</v>
      </c>
      <c r="E872" s="284" t="s">
        <v>2175</v>
      </c>
      <c r="F872" s="285" t="s">
        <v>2176</v>
      </c>
      <c r="G872" s="286" t="s">
        <v>169</v>
      </c>
      <c r="H872" s="287">
        <v>888</v>
      </c>
      <c r="I872" s="288"/>
      <c r="J872" s="289">
        <f>ROUND(I872*H872,2)</f>
        <v>0</v>
      </c>
      <c r="K872" s="285" t="s">
        <v>170</v>
      </c>
      <c r="L872" s="290"/>
      <c r="M872" s="291" t="s">
        <v>19</v>
      </c>
      <c r="N872" s="292" t="s">
        <v>44</v>
      </c>
      <c r="O872" s="86"/>
      <c r="P872" s="229">
        <f>O872*H872</f>
        <v>0</v>
      </c>
      <c r="Q872" s="229">
        <v>0.0040000000000000001</v>
      </c>
      <c r="R872" s="229">
        <f>Q872*H872</f>
        <v>3.552</v>
      </c>
      <c r="S872" s="229">
        <v>0</v>
      </c>
      <c r="T872" s="230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1" t="s">
        <v>340</v>
      </c>
      <c r="AT872" s="231" t="s">
        <v>1127</v>
      </c>
      <c r="AU872" s="231" t="s">
        <v>106</v>
      </c>
      <c r="AY872" s="19" t="s">
        <v>163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9" t="s">
        <v>106</v>
      </c>
      <c r="BK872" s="232">
        <f>ROUND(I872*H872,2)</f>
        <v>0</v>
      </c>
      <c r="BL872" s="19" t="s">
        <v>255</v>
      </c>
      <c r="BM872" s="231" t="s">
        <v>2177</v>
      </c>
    </row>
    <row r="873" s="13" customFormat="1">
      <c r="A873" s="13"/>
      <c r="B873" s="233"/>
      <c r="C873" s="234"/>
      <c r="D873" s="235" t="s">
        <v>173</v>
      </c>
      <c r="E873" s="236" t="s">
        <v>19</v>
      </c>
      <c r="F873" s="237" t="s">
        <v>2150</v>
      </c>
      <c r="G873" s="234"/>
      <c r="H873" s="238">
        <v>888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173</v>
      </c>
      <c r="AU873" s="244" t="s">
        <v>106</v>
      </c>
      <c r="AV873" s="13" t="s">
        <v>106</v>
      </c>
      <c r="AW873" s="13" t="s">
        <v>33</v>
      </c>
      <c r="AX873" s="13" t="s">
        <v>80</v>
      </c>
      <c r="AY873" s="244" t="s">
        <v>163</v>
      </c>
    </row>
    <row r="874" s="2" customFormat="1" ht="21.75" customHeight="1">
      <c r="A874" s="40"/>
      <c r="B874" s="41"/>
      <c r="C874" s="220" t="s">
        <v>2178</v>
      </c>
      <c r="D874" s="220" t="s">
        <v>166</v>
      </c>
      <c r="E874" s="221" t="s">
        <v>2179</v>
      </c>
      <c r="F874" s="222" t="s">
        <v>2180</v>
      </c>
      <c r="G874" s="223" t="s">
        <v>169</v>
      </c>
      <c r="H874" s="224">
        <v>740</v>
      </c>
      <c r="I874" s="225"/>
      <c r="J874" s="226">
        <f>ROUND(I874*H874,2)</f>
        <v>0</v>
      </c>
      <c r="K874" s="222" t="s">
        <v>170</v>
      </c>
      <c r="L874" s="46"/>
      <c r="M874" s="227" t="s">
        <v>19</v>
      </c>
      <c r="N874" s="228" t="s">
        <v>44</v>
      </c>
      <c r="O874" s="86"/>
      <c r="P874" s="229">
        <f>O874*H874</f>
        <v>0</v>
      </c>
      <c r="Q874" s="229">
        <v>0</v>
      </c>
      <c r="R874" s="229">
        <f>Q874*H874</f>
        <v>0</v>
      </c>
      <c r="S874" s="229">
        <v>0</v>
      </c>
      <c r="T874" s="23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31" t="s">
        <v>255</v>
      </c>
      <c r="AT874" s="231" t="s">
        <v>166</v>
      </c>
      <c r="AU874" s="231" t="s">
        <v>106</v>
      </c>
      <c r="AY874" s="19" t="s">
        <v>163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9" t="s">
        <v>106</v>
      </c>
      <c r="BK874" s="232">
        <f>ROUND(I874*H874,2)</f>
        <v>0</v>
      </c>
      <c r="BL874" s="19" t="s">
        <v>255</v>
      </c>
      <c r="BM874" s="231" t="s">
        <v>2181</v>
      </c>
    </row>
    <row r="875" s="13" customFormat="1">
      <c r="A875" s="13"/>
      <c r="B875" s="233"/>
      <c r="C875" s="234"/>
      <c r="D875" s="235" t="s">
        <v>173</v>
      </c>
      <c r="E875" s="236" t="s">
        <v>19</v>
      </c>
      <c r="F875" s="237" t="s">
        <v>2182</v>
      </c>
      <c r="G875" s="234"/>
      <c r="H875" s="238">
        <v>740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173</v>
      </c>
      <c r="AU875" s="244" t="s">
        <v>106</v>
      </c>
      <c r="AV875" s="13" t="s">
        <v>106</v>
      </c>
      <c r="AW875" s="13" t="s">
        <v>33</v>
      </c>
      <c r="AX875" s="13" t="s">
        <v>72</v>
      </c>
      <c r="AY875" s="244" t="s">
        <v>163</v>
      </c>
    </row>
    <row r="876" s="14" customFormat="1">
      <c r="A876" s="14"/>
      <c r="B876" s="245"/>
      <c r="C876" s="246"/>
      <c r="D876" s="235" t="s">
        <v>173</v>
      </c>
      <c r="E876" s="247" t="s">
        <v>19</v>
      </c>
      <c r="F876" s="248" t="s">
        <v>175</v>
      </c>
      <c r="G876" s="246"/>
      <c r="H876" s="249">
        <v>740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173</v>
      </c>
      <c r="AU876" s="255" t="s">
        <v>106</v>
      </c>
      <c r="AV876" s="14" t="s">
        <v>171</v>
      </c>
      <c r="AW876" s="14" t="s">
        <v>33</v>
      </c>
      <c r="AX876" s="14" t="s">
        <v>80</v>
      </c>
      <c r="AY876" s="255" t="s">
        <v>163</v>
      </c>
    </row>
    <row r="877" s="2" customFormat="1" ht="21.75" customHeight="1">
      <c r="A877" s="40"/>
      <c r="B877" s="41"/>
      <c r="C877" s="283" t="s">
        <v>2183</v>
      </c>
      <c r="D877" s="283" t="s">
        <v>1127</v>
      </c>
      <c r="E877" s="284" t="s">
        <v>2184</v>
      </c>
      <c r="F877" s="285" t="s">
        <v>2185</v>
      </c>
      <c r="G877" s="286" t="s">
        <v>178</v>
      </c>
      <c r="H877" s="287">
        <v>32.560000000000002</v>
      </c>
      <c r="I877" s="288"/>
      <c r="J877" s="289">
        <f>ROUND(I877*H877,2)</f>
        <v>0</v>
      </c>
      <c r="K877" s="285" t="s">
        <v>170</v>
      </c>
      <c r="L877" s="290"/>
      <c r="M877" s="291" t="s">
        <v>19</v>
      </c>
      <c r="N877" s="292" t="s">
        <v>44</v>
      </c>
      <c r="O877" s="86"/>
      <c r="P877" s="229">
        <f>O877*H877</f>
        <v>0</v>
      </c>
      <c r="Q877" s="229">
        <v>0.75</v>
      </c>
      <c r="R877" s="229">
        <f>Q877*H877</f>
        <v>24.420000000000002</v>
      </c>
      <c r="S877" s="229">
        <v>0</v>
      </c>
      <c r="T877" s="230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1" t="s">
        <v>340</v>
      </c>
      <c r="AT877" s="231" t="s">
        <v>1127</v>
      </c>
      <c r="AU877" s="231" t="s">
        <v>106</v>
      </c>
      <c r="AY877" s="19" t="s">
        <v>163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9" t="s">
        <v>106</v>
      </c>
      <c r="BK877" s="232">
        <f>ROUND(I877*H877,2)</f>
        <v>0</v>
      </c>
      <c r="BL877" s="19" t="s">
        <v>255</v>
      </c>
      <c r="BM877" s="231" t="s">
        <v>2186</v>
      </c>
    </row>
    <row r="878" s="13" customFormat="1">
      <c r="A878" s="13"/>
      <c r="B878" s="233"/>
      <c r="C878" s="234"/>
      <c r="D878" s="235" t="s">
        <v>173</v>
      </c>
      <c r="E878" s="236" t="s">
        <v>19</v>
      </c>
      <c r="F878" s="237" t="s">
        <v>2187</v>
      </c>
      <c r="G878" s="234"/>
      <c r="H878" s="238">
        <v>29.600000000000001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173</v>
      </c>
      <c r="AU878" s="244" t="s">
        <v>106</v>
      </c>
      <c r="AV878" s="13" t="s">
        <v>106</v>
      </c>
      <c r="AW878" s="13" t="s">
        <v>33</v>
      </c>
      <c r="AX878" s="13" t="s">
        <v>80</v>
      </c>
      <c r="AY878" s="244" t="s">
        <v>163</v>
      </c>
    </row>
    <row r="879" s="13" customFormat="1">
      <c r="A879" s="13"/>
      <c r="B879" s="233"/>
      <c r="C879" s="234"/>
      <c r="D879" s="235" t="s">
        <v>173</v>
      </c>
      <c r="E879" s="234"/>
      <c r="F879" s="237" t="s">
        <v>2188</v>
      </c>
      <c r="G879" s="234"/>
      <c r="H879" s="238">
        <v>32.560000000000002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173</v>
      </c>
      <c r="AU879" s="244" t="s">
        <v>106</v>
      </c>
      <c r="AV879" s="13" t="s">
        <v>106</v>
      </c>
      <c r="AW879" s="13" t="s">
        <v>4</v>
      </c>
      <c r="AX879" s="13" t="s">
        <v>80</v>
      </c>
      <c r="AY879" s="244" t="s">
        <v>163</v>
      </c>
    </row>
    <row r="880" s="2" customFormat="1" ht="21.75" customHeight="1">
      <c r="A880" s="40"/>
      <c r="B880" s="41"/>
      <c r="C880" s="220" t="s">
        <v>2189</v>
      </c>
      <c r="D880" s="220" t="s">
        <v>166</v>
      </c>
      <c r="E880" s="221" t="s">
        <v>2190</v>
      </c>
      <c r="F880" s="222" t="s">
        <v>2191</v>
      </c>
      <c r="G880" s="223" t="s">
        <v>169</v>
      </c>
      <c r="H880" s="224">
        <v>740</v>
      </c>
      <c r="I880" s="225"/>
      <c r="J880" s="226">
        <f>ROUND(I880*H880,2)</f>
        <v>0</v>
      </c>
      <c r="K880" s="222" t="s">
        <v>170</v>
      </c>
      <c r="L880" s="46"/>
      <c r="M880" s="227" t="s">
        <v>19</v>
      </c>
      <c r="N880" s="228" t="s">
        <v>44</v>
      </c>
      <c r="O880" s="86"/>
      <c r="P880" s="229">
        <f>O880*H880</f>
        <v>0</v>
      </c>
      <c r="Q880" s="229">
        <v>0</v>
      </c>
      <c r="R880" s="229">
        <f>Q880*H880</f>
        <v>0</v>
      </c>
      <c r="S880" s="229">
        <v>0</v>
      </c>
      <c r="T880" s="230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1" t="s">
        <v>255</v>
      </c>
      <c r="AT880" s="231" t="s">
        <v>166</v>
      </c>
      <c r="AU880" s="231" t="s">
        <v>106</v>
      </c>
      <c r="AY880" s="19" t="s">
        <v>163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19" t="s">
        <v>106</v>
      </c>
      <c r="BK880" s="232">
        <f>ROUND(I880*H880,2)</f>
        <v>0</v>
      </c>
      <c r="BL880" s="19" t="s">
        <v>255</v>
      </c>
      <c r="BM880" s="231" t="s">
        <v>2192</v>
      </c>
    </row>
    <row r="881" s="13" customFormat="1">
      <c r="A881" s="13"/>
      <c r="B881" s="233"/>
      <c r="C881" s="234"/>
      <c r="D881" s="235" t="s">
        <v>173</v>
      </c>
      <c r="E881" s="236" t="s">
        <v>19</v>
      </c>
      <c r="F881" s="237" t="s">
        <v>2182</v>
      </c>
      <c r="G881" s="234"/>
      <c r="H881" s="238">
        <v>740</v>
      </c>
      <c r="I881" s="239"/>
      <c r="J881" s="234"/>
      <c r="K881" s="234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173</v>
      </c>
      <c r="AU881" s="244" t="s">
        <v>106</v>
      </c>
      <c r="AV881" s="13" t="s">
        <v>106</v>
      </c>
      <c r="AW881" s="13" t="s">
        <v>33</v>
      </c>
      <c r="AX881" s="13" t="s">
        <v>72</v>
      </c>
      <c r="AY881" s="244" t="s">
        <v>163</v>
      </c>
    </row>
    <row r="882" s="14" customFormat="1">
      <c r="A882" s="14"/>
      <c r="B882" s="245"/>
      <c r="C882" s="246"/>
      <c r="D882" s="235" t="s">
        <v>173</v>
      </c>
      <c r="E882" s="247" t="s">
        <v>19</v>
      </c>
      <c r="F882" s="248" t="s">
        <v>175</v>
      </c>
      <c r="G882" s="246"/>
      <c r="H882" s="249">
        <v>740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173</v>
      </c>
      <c r="AU882" s="255" t="s">
        <v>106</v>
      </c>
      <c r="AV882" s="14" t="s">
        <v>171</v>
      </c>
      <c r="AW882" s="14" t="s">
        <v>33</v>
      </c>
      <c r="AX882" s="14" t="s">
        <v>80</v>
      </c>
      <c r="AY882" s="255" t="s">
        <v>163</v>
      </c>
    </row>
    <row r="883" s="2" customFormat="1" ht="16.5" customHeight="1">
      <c r="A883" s="40"/>
      <c r="B883" s="41"/>
      <c r="C883" s="283" t="s">
        <v>2193</v>
      </c>
      <c r="D883" s="283" t="s">
        <v>1127</v>
      </c>
      <c r="E883" s="284" t="s">
        <v>2194</v>
      </c>
      <c r="F883" s="285" t="s">
        <v>2195</v>
      </c>
      <c r="G883" s="286" t="s">
        <v>933</v>
      </c>
      <c r="H883" s="287">
        <v>58</v>
      </c>
      <c r="I883" s="288"/>
      <c r="J883" s="289">
        <f>ROUND(I883*H883,2)</f>
        <v>0</v>
      </c>
      <c r="K883" s="285" t="s">
        <v>170</v>
      </c>
      <c r="L883" s="290"/>
      <c r="M883" s="291" t="s">
        <v>19</v>
      </c>
      <c r="N883" s="292" t="s">
        <v>44</v>
      </c>
      <c r="O883" s="86"/>
      <c r="P883" s="229">
        <f>O883*H883</f>
        <v>0</v>
      </c>
      <c r="Q883" s="229">
        <v>0.001</v>
      </c>
      <c r="R883" s="229">
        <f>Q883*H883</f>
        <v>0.058000000000000003</v>
      </c>
      <c r="S883" s="229">
        <v>0</v>
      </c>
      <c r="T883" s="230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31" t="s">
        <v>340</v>
      </c>
      <c r="AT883" s="231" t="s">
        <v>1127</v>
      </c>
      <c r="AU883" s="231" t="s">
        <v>106</v>
      </c>
      <c r="AY883" s="19" t="s">
        <v>163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19" t="s">
        <v>106</v>
      </c>
      <c r="BK883" s="232">
        <f>ROUND(I883*H883,2)</f>
        <v>0</v>
      </c>
      <c r="BL883" s="19" t="s">
        <v>255</v>
      </c>
      <c r="BM883" s="231" t="s">
        <v>2196</v>
      </c>
    </row>
    <row r="884" s="13" customFormat="1">
      <c r="A884" s="13"/>
      <c r="B884" s="233"/>
      <c r="C884" s="234"/>
      <c r="D884" s="235" t="s">
        <v>173</v>
      </c>
      <c r="E884" s="234"/>
      <c r="F884" s="237" t="s">
        <v>2197</v>
      </c>
      <c r="G884" s="234"/>
      <c r="H884" s="238">
        <v>58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173</v>
      </c>
      <c r="AU884" s="244" t="s">
        <v>106</v>
      </c>
      <c r="AV884" s="13" t="s">
        <v>106</v>
      </c>
      <c r="AW884" s="13" t="s">
        <v>4</v>
      </c>
      <c r="AX884" s="13" t="s">
        <v>80</v>
      </c>
      <c r="AY884" s="244" t="s">
        <v>163</v>
      </c>
    </row>
    <row r="885" s="2" customFormat="1" ht="44.25" customHeight="1">
      <c r="A885" s="40"/>
      <c r="B885" s="41"/>
      <c r="C885" s="220" t="s">
        <v>2198</v>
      </c>
      <c r="D885" s="220" t="s">
        <v>166</v>
      </c>
      <c r="E885" s="221" t="s">
        <v>2199</v>
      </c>
      <c r="F885" s="222" t="s">
        <v>2200</v>
      </c>
      <c r="G885" s="223" t="s">
        <v>178</v>
      </c>
      <c r="H885" s="224">
        <v>15</v>
      </c>
      <c r="I885" s="225"/>
      <c r="J885" s="226">
        <f>ROUND(I885*H885,2)</f>
        <v>0</v>
      </c>
      <c r="K885" s="222" t="s">
        <v>170</v>
      </c>
      <c r="L885" s="46"/>
      <c r="M885" s="227" t="s">
        <v>19</v>
      </c>
      <c r="N885" s="228" t="s">
        <v>44</v>
      </c>
      <c r="O885" s="86"/>
      <c r="P885" s="229">
        <f>O885*H885</f>
        <v>0</v>
      </c>
      <c r="Q885" s="229">
        <v>0</v>
      </c>
      <c r="R885" s="229">
        <f>Q885*H885</f>
        <v>0</v>
      </c>
      <c r="S885" s="229">
        <v>0</v>
      </c>
      <c r="T885" s="230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31" t="s">
        <v>255</v>
      </c>
      <c r="AT885" s="231" t="s">
        <v>166</v>
      </c>
      <c r="AU885" s="231" t="s">
        <v>106</v>
      </c>
      <c r="AY885" s="19" t="s">
        <v>163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19" t="s">
        <v>106</v>
      </c>
      <c r="BK885" s="232">
        <f>ROUND(I885*H885,2)</f>
        <v>0</v>
      </c>
      <c r="BL885" s="19" t="s">
        <v>255</v>
      </c>
      <c r="BM885" s="231" t="s">
        <v>2201</v>
      </c>
    </row>
    <row r="886" s="2" customFormat="1" ht="16.5" customHeight="1">
      <c r="A886" s="40"/>
      <c r="B886" s="41"/>
      <c r="C886" s="283" t="s">
        <v>2202</v>
      </c>
      <c r="D886" s="283" t="s">
        <v>1127</v>
      </c>
      <c r="E886" s="284" t="s">
        <v>2203</v>
      </c>
      <c r="F886" s="285" t="s">
        <v>2204</v>
      </c>
      <c r="G886" s="286" t="s">
        <v>262</v>
      </c>
      <c r="H886" s="287">
        <v>22.5</v>
      </c>
      <c r="I886" s="288"/>
      <c r="J886" s="289">
        <f>ROUND(I886*H886,2)</f>
        <v>0</v>
      </c>
      <c r="K886" s="285" t="s">
        <v>170</v>
      </c>
      <c r="L886" s="290"/>
      <c r="M886" s="291" t="s">
        <v>19</v>
      </c>
      <c r="N886" s="292" t="s">
        <v>44</v>
      </c>
      <c r="O886" s="86"/>
      <c r="P886" s="229">
        <f>O886*H886</f>
        <v>0</v>
      </c>
      <c r="Q886" s="229">
        <v>1</v>
      </c>
      <c r="R886" s="229">
        <f>Q886*H886</f>
        <v>22.5</v>
      </c>
      <c r="S886" s="229">
        <v>0</v>
      </c>
      <c r="T886" s="23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31" t="s">
        <v>340</v>
      </c>
      <c r="AT886" s="231" t="s">
        <v>1127</v>
      </c>
      <c r="AU886" s="231" t="s">
        <v>106</v>
      </c>
      <c r="AY886" s="19" t="s">
        <v>163</v>
      </c>
      <c r="BE886" s="232">
        <f>IF(N886="základní",J886,0)</f>
        <v>0</v>
      </c>
      <c r="BF886" s="232">
        <f>IF(N886="snížená",J886,0)</f>
        <v>0</v>
      </c>
      <c r="BG886" s="232">
        <f>IF(N886="zákl. přenesená",J886,0)</f>
        <v>0</v>
      </c>
      <c r="BH886" s="232">
        <f>IF(N886="sníž. přenesená",J886,0)</f>
        <v>0</v>
      </c>
      <c r="BI886" s="232">
        <f>IF(N886="nulová",J886,0)</f>
        <v>0</v>
      </c>
      <c r="BJ886" s="19" t="s">
        <v>106</v>
      </c>
      <c r="BK886" s="232">
        <f>ROUND(I886*H886,2)</f>
        <v>0</v>
      </c>
      <c r="BL886" s="19" t="s">
        <v>255</v>
      </c>
      <c r="BM886" s="231" t="s">
        <v>2205</v>
      </c>
    </row>
    <row r="887" s="13" customFormat="1">
      <c r="A887" s="13"/>
      <c r="B887" s="233"/>
      <c r="C887" s="234"/>
      <c r="D887" s="235" t="s">
        <v>173</v>
      </c>
      <c r="E887" s="236" t="s">
        <v>19</v>
      </c>
      <c r="F887" s="237" t="s">
        <v>2206</v>
      </c>
      <c r="G887" s="234"/>
      <c r="H887" s="238">
        <v>22.5</v>
      </c>
      <c r="I887" s="239"/>
      <c r="J887" s="234"/>
      <c r="K887" s="234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173</v>
      </c>
      <c r="AU887" s="244" t="s">
        <v>106</v>
      </c>
      <c r="AV887" s="13" t="s">
        <v>106</v>
      </c>
      <c r="AW887" s="13" t="s">
        <v>33</v>
      </c>
      <c r="AX887" s="13" t="s">
        <v>80</v>
      </c>
      <c r="AY887" s="244" t="s">
        <v>163</v>
      </c>
    </row>
    <row r="888" s="2" customFormat="1" ht="21.75" customHeight="1">
      <c r="A888" s="40"/>
      <c r="B888" s="41"/>
      <c r="C888" s="220" t="s">
        <v>2207</v>
      </c>
      <c r="D888" s="220" t="s">
        <v>166</v>
      </c>
      <c r="E888" s="221" t="s">
        <v>2208</v>
      </c>
      <c r="F888" s="222" t="s">
        <v>2209</v>
      </c>
      <c r="G888" s="223" t="s">
        <v>279</v>
      </c>
      <c r="H888" s="224">
        <v>230</v>
      </c>
      <c r="I888" s="225"/>
      <c r="J888" s="226">
        <f>ROUND(I888*H888,2)</f>
        <v>0</v>
      </c>
      <c r="K888" s="222" t="s">
        <v>170</v>
      </c>
      <c r="L888" s="46"/>
      <c r="M888" s="227" t="s">
        <v>19</v>
      </c>
      <c r="N888" s="228" t="s">
        <v>44</v>
      </c>
      <c r="O888" s="86"/>
      <c r="P888" s="229">
        <f>O888*H888</f>
        <v>0</v>
      </c>
      <c r="Q888" s="229">
        <v>0</v>
      </c>
      <c r="R888" s="229">
        <f>Q888*H888</f>
        <v>0</v>
      </c>
      <c r="S888" s="229">
        <v>0</v>
      </c>
      <c r="T888" s="230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1" t="s">
        <v>255</v>
      </c>
      <c r="AT888" s="231" t="s">
        <v>166</v>
      </c>
      <c r="AU888" s="231" t="s">
        <v>106</v>
      </c>
      <c r="AY888" s="19" t="s">
        <v>163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19" t="s">
        <v>106</v>
      </c>
      <c r="BK888" s="232">
        <f>ROUND(I888*H888,2)</f>
        <v>0</v>
      </c>
      <c r="BL888" s="19" t="s">
        <v>255</v>
      </c>
      <c r="BM888" s="231" t="s">
        <v>2210</v>
      </c>
    </row>
    <row r="889" s="2" customFormat="1" ht="21.75" customHeight="1">
      <c r="A889" s="40"/>
      <c r="B889" s="41"/>
      <c r="C889" s="283" t="s">
        <v>2211</v>
      </c>
      <c r="D889" s="283" t="s">
        <v>1127</v>
      </c>
      <c r="E889" s="284" t="s">
        <v>2212</v>
      </c>
      <c r="F889" s="285" t="s">
        <v>2213</v>
      </c>
      <c r="G889" s="286" t="s">
        <v>279</v>
      </c>
      <c r="H889" s="287">
        <v>241.5</v>
      </c>
      <c r="I889" s="288"/>
      <c r="J889" s="289">
        <f>ROUND(I889*H889,2)</f>
        <v>0</v>
      </c>
      <c r="K889" s="285" t="s">
        <v>170</v>
      </c>
      <c r="L889" s="290"/>
      <c r="M889" s="291" t="s">
        <v>19</v>
      </c>
      <c r="N889" s="292" t="s">
        <v>44</v>
      </c>
      <c r="O889" s="86"/>
      <c r="P889" s="229">
        <f>O889*H889</f>
        <v>0</v>
      </c>
      <c r="Q889" s="229">
        <v>2.0000000000000002E-05</v>
      </c>
      <c r="R889" s="229">
        <f>Q889*H889</f>
        <v>0.0048300000000000001</v>
      </c>
      <c r="S889" s="229">
        <v>0</v>
      </c>
      <c r="T889" s="230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31" t="s">
        <v>340</v>
      </c>
      <c r="AT889" s="231" t="s">
        <v>1127</v>
      </c>
      <c r="AU889" s="231" t="s">
        <v>106</v>
      </c>
      <c r="AY889" s="19" t="s">
        <v>163</v>
      </c>
      <c r="BE889" s="232">
        <f>IF(N889="základní",J889,0)</f>
        <v>0</v>
      </c>
      <c r="BF889" s="232">
        <f>IF(N889="snížená",J889,0)</f>
        <v>0</v>
      </c>
      <c r="BG889" s="232">
        <f>IF(N889="zákl. přenesená",J889,0)</f>
        <v>0</v>
      </c>
      <c r="BH889" s="232">
        <f>IF(N889="sníž. přenesená",J889,0)</f>
        <v>0</v>
      </c>
      <c r="BI889" s="232">
        <f>IF(N889="nulová",J889,0)</f>
        <v>0</v>
      </c>
      <c r="BJ889" s="19" t="s">
        <v>106</v>
      </c>
      <c r="BK889" s="232">
        <f>ROUND(I889*H889,2)</f>
        <v>0</v>
      </c>
      <c r="BL889" s="19" t="s">
        <v>255</v>
      </c>
      <c r="BM889" s="231" t="s">
        <v>2214</v>
      </c>
    </row>
    <row r="890" s="13" customFormat="1">
      <c r="A890" s="13"/>
      <c r="B890" s="233"/>
      <c r="C890" s="234"/>
      <c r="D890" s="235" t="s">
        <v>173</v>
      </c>
      <c r="E890" s="234"/>
      <c r="F890" s="237" t="s">
        <v>2215</v>
      </c>
      <c r="G890" s="234"/>
      <c r="H890" s="238">
        <v>241.5</v>
      </c>
      <c r="I890" s="239"/>
      <c r="J890" s="234"/>
      <c r="K890" s="234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173</v>
      </c>
      <c r="AU890" s="244" t="s">
        <v>106</v>
      </c>
      <c r="AV890" s="13" t="s">
        <v>106</v>
      </c>
      <c r="AW890" s="13" t="s">
        <v>4</v>
      </c>
      <c r="AX890" s="13" t="s">
        <v>80</v>
      </c>
      <c r="AY890" s="244" t="s">
        <v>163</v>
      </c>
    </row>
    <row r="891" s="2" customFormat="1" ht="44.25" customHeight="1">
      <c r="A891" s="40"/>
      <c r="B891" s="41"/>
      <c r="C891" s="220" t="s">
        <v>2216</v>
      </c>
      <c r="D891" s="220" t="s">
        <v>166</v>
      </c>
      <c r="E891" s="221" t="s">
        <v>2217</v>
      </c>
      <c r="F891" s="222" t="s">
        <v>2218</v>
      </c>
      <c r="G891" s="223" t="s">
        <v>262</v>
      </c>
      <c r="H891" s="224">
        <v>61.009</v>
      </c>
      <c r="I891" s="225"/>
      <c r="J891" s="226">
        <f>ROUND(I891*H891,2)</f>
        <v>0</v>
      </c>
      <c r="K891" s="222" t="s">
        <v>170</v>
      </c>
      <c r="L891" s="46"/>
      <c r="M891" s="227" t="s">
        <v>19</v>
      </c>
      <c r="N891" s="228" t="s">
        <v>44</v>
      </c>
      <c r="O891" s="86"/>
      <c r="P891" s="229">
        <f>O891*H891</f>
        <v>0</v>
      </c>
      <c r="Q891" s="229">
        <v>0</v>
      </c>
      <c r="R891" s="229">
        <f>Q891*H891</f>
        <v>0</v>
      </c>
      <c r="S891" s="229">
        <v>0</v>
      </c>
      <c r="T891" s="230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1" t="s">
        <v>255</v>
      </c>
      <c r="AT891" s="231" t="s">
        <v>166</v>
      </c>
      <c r="AU891" s="231" t="s">
        <v>106</v>
      </c>
      <c r="AY891" s="19" t="s">
        <v>163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19" t="s">
        <v>106</v>
      </c>
      <c r="BK891" s="232">
        <f>ROUND(I891*H891,2)</f>
        <v>0</v>
      </c>
      <c r="BL891" s="19" t="s">
        <v>255</v>
      </c>
      <c r="BM891" s="231" t="s">
        <v>2219</v>
      </c>
    </row>
    <row r="892" s="12" customFormat="1" ht="22.8" customHeight="1">
      <c r="A892" s="12"/>
      <c r="B892" s="204"/>
      <c r="C892" s="205"/>
      <c r="D892" s="206" t="s">
        <v>71</v>
      </c>
      <c r="E892" s="218" t="s">
        <v>636</v>
      </c>
      <c r="F892" s="218" t="s">
        <v>637</v>
      </c>
      <c r="G892" s="205"/>
      <c r="H892" s="205"/>
      <c r="I892" s="208"/>
      <c r="J892" s="219">
        <f>BK892</f>
        <v>0</v>
      </c>
      <c r="K892" s="205"/>
      <c r="L892" s="210"/>
      <c r="M892" s="211"/>
      <c r="N892" s="212"/>
      <c r="O892" s="212"/>
      <c r="P892" s="213">
        <f>SUM(P893:P944)</f>
        <v>0</v>
      </c>
      <c r="Q892" s="212"/>
      <c r="R892" s="213">
        <f>SUM(R893:R944)</f>
        <v>17.667906119999998</v>
      </c>
      <c r="S892" s="212"/>
      <c r="T892" s="214">
        <f>SUM(T893:T944)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15" t="s">
        <v>106</v>
      </c>
      <c r="AT892" s="216" t="s">
        <v>71</v>
      </c>
      <c r="AU892" s="216" t="s">
        <v>80</v>
      </c>
      <c r="AY892" s="215" t="s">
        <v>163</v>
      </c>
      <c r="BK892" s="217">
        <f>SUM(BK893:BK944)</f>
        <v>0</v>
      </c>
    </row>
    <row r="893" s="2" customFormat="1" ht="33" customHeight="1">
      <c r="A893" s="40"/>
      <c r="B893" s="41"/>
      <c r="C893" s="220" t="s">
        <v>2220</v>
      </c>
      <c r="D893" s="220" t="s">
        <v>166</v>
      </c>
      <c r="E893" s="221" t="s">
        <v>2221</v>
      </c>
      <c r="F893" s="222" t="s">
        <v>2222</v>
      </c>
      <c r="G893" s="223" t="s">
        <v>169</v>
      </c>
      <c r="H893" s="224">
        <v>4334.9499999999998</v>
      </c>
      <c r="I893" s="225"/>
      <c r="J893" s="226">
        <f>ROUND(I893*H893,2)</f>
        <v>0</v>
      </c>
      <c r="K893" s="222" t="s">
        <v>170</v>
      </c>
      <c r="L893" s="46"/>
      <c r="M893" s="227" t="s">
        <v>19</v>
      </c>
      <c r="N893" s="228" t="s">
        <v>44</v>
      </c>
      <c r="O893" s="86"/>
      <c r="P893" s="229">
        <f>O893*H893</f>
        <v>0</v>
      </c>
      <c r="Q893" s="229">
        <v>0</v>
      </c>
      <c r="R893" s="229">
        <f>Q893*H893</f>
        <v>0</v>
      </c>
      <c r="S893" s="229">
        <v>0</v>
      </c>
      <c r="T893" s="230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31" t="s">
        <v>255</v>
      </c>
      <c r="AT893" s="231" t="s">
        <v>166</v>
      </c>
      <c r="AU893" s="231" t="s">
        <v>106</v>
      </c>
      <c r="AY893" s="19" t="s">
        <v>163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9" t="s">
        <v>106</v>
      </c>
      <c r="BK893" s="232">
        <f>ROUND(I893*H893,2)</f>
        <v>0</v>
      </c>
      <c r="BL893" s="19" t="s">
        <v>255</v>
      </c>
      <c r="BM893" s="231" t="s">
        <v>2223</v>
      </c>
    </row>
    <row r="894" s="13" customFormat="1">
      <c r="A894" s="13"/>
      <c r="B894" s="233"/>
      <c r="C894" s="234"/>
      <c r="D894" s="235" t="s">
        <v>173</v>
      </c>
      <c r="E894" s="236" t="s">
        <v>19</v>
      </c>
      <c r="F894" s="237" t="s">
        <v>2224</v>
      </c>
      <c r="G894" s="234"/>
      <c r="H894" s="238">
        <v>1100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173</v>
      </c>
      <c r="AU894" s="244" t="s">
        <v>106</v>
      </c>
      <c r="AV894" s="13" t="s">
        <v>106</v>
      </c>
      <c r="AW894" s="13" t="s">
        <v>33</v>
      </c>
      <c r="AX894" s="13" t="s">
        <v>72</v>
      </c>
      <c r="AY894" s="244" t="s">
        <v>163</v>
      </c>
    </row>
    <row r="895" s="16" customFormat="1">
      <c r="A895" s="16"/>
      <c r="B895" s="272"/>
      <c r="C895" s="273"/>
      <c r="D895" s="235" t="s">
        <v>173</v>
      </c>
      <c r="E895" s="274" t="s">
        <v>19</v>
      </c>
      <c r="F895" s="275" t="s">
        <v>1074</v>
      </c>
      <c r="G895" s="273"/>
      <c r="H895" s="276">
        <v>1100</v>
      </c>
      <c r="I895" s="277"/>
      <c r="J895" s="273"/>
      <c r="K895" s="273"/>
      <c r="L895" s="278"/>
      <c r="M895" s="279"/>
      <c r="N895" s="280"/>
      <c r="O895" s="280"/>
      <c r="P895" s="280"/>
      <c r="Q895" s="280"/>
      <c r="R895" s="280"/>
      <c r="S895" s="280"/>
      <c r="T895" s="281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82" t="s">
        <v>173</v>
      </c>
      <c r="AU895" s="282" t="s">
        <v>106</v>
      </c>
      <c r="AV895" s="16" t="s">
        <v>181</v>
      </c>
      <c r="AW895" s="16" t="s">
        <v>33</v>
      </c>
      <c r="AX895" s="16" t="s">
        <v>72</v>
      </c>
      <c r="AY895" s="282" t="s">
        <v>163</v>
      </c>
    </row>
    <row r="896" s="15" customFormat="1">
      <c r="A896" s="15"/>
      <c r="B896" s="256"/>
      <c r="C896" s="257"/>
      <c r="D896" s="235" t="s">
        <v>173</v>
      </c>
      <c r="E896" s="258" t="s">
        <v>19</v>
      </c>
      <c r="F896" s="259" t="s">
        <v>2225</v>
      </c>
      <c r="G896" s="257"/>
      <c r="H896" s="258" t="s">
        <v>19</v>
      </c>
      <c r="I896" s="260"/>
      <c r="J896" s="257"/>
      <c r="K896" s="257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173</v>
      </c>
      <c r="AU896" s="265" t="s">
        <v>106</v>
      </c>
      <c r="AV896" s="15" t="s">
        <v>80</v>
      </c>
      <c r="AW896" s="15" t="s">
        <v>33</v>
      </c>
      <c r="AX896" s="15" t="s">
        <v>72</v>
      </c>
      <c r="AY896" s="265" t="s">
        <v>163</v>
      </c>
    </row>
    <row r="897" s="13" customFormat="1">
      <c r="A897" s="13"/>
      <c r="B897" s="233"/>
      <c r="C897" s="234"/>
      <c r="D897" s="235" t="s">
        <v>173</v>
      </c>
      <c r="E897" s="236" t="s">
        <v>19</v>
      </c>
      <c r="F897" s="237" t="s">
        <v>2226</v>
      </c>
      <c r="G897" s="234"/>
      <c r="H897" s="238">
        <v>3212.8600000000001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173</v>
      </c>
      <c r="AU897" s="244" t="s">
        <v>106</v>
      </c>
      <c r="AV897" s="13" t="s">
        <v>106</v>
      </c>
      <c r="AW897" s="13" t="s">
        <v>33</v>
      </c>
      <c r="AX897" s="13" t="s">
        <v>72</v>
      </c>
      <c r="AY897" s="244" t="s">
        <v>163</v>
      </c>
    </row>
    <row r="898" s="16" customFormat="1">
      <c r="A898" s="16"/>
      <c r="B898" s="272"/>
      <c r="C898" s="273"/>
      <c r="D898" s="235" t="s">
        <v>173</v>
      </c>
      <c r="E898" s="274" t="s">
        <v>19</v>
      </c>
      <c r="F898" s="275" t="s">
        <v>1074</v>
      </c>
      <c r="G898" s="273"/>
      <c r="H898" s="276">
        <v>3212.8600000000001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82" t="s">
        <v>173</v>
      </c>
      <c r="AU898" s="282" t="s">
        <v>106</v>
      </c>
      <c r="AV898" s="16" t="s">
        <v>181</v>
      </c>
      <c r="AW898" s="16" t="s">
        <v>33</v>
      </c>
      <c r="AX898" s="16" t="s">
        <v>72</v>
      </c>
      <c r="AY898" s="282" t="s">
        <v>163</v>
      </c>
    </row>
    <row r="899" s="13" customFormat="1">
      <c r="A899" s="13"/>
      <c r="B899" s="233"/>
      <c r="C899" s="234"/>
      <c r="D899" s="235" t="s">
        <v>173</v>
      </c>
      <c r="E899" s="236" t="s">
        <v>19</v>
      </c>
      <c r="F899" s="237" t="s">
        <v>2227</v>
      </c>
      <c r="G899" s="234"/>
      <c r="H899" s="238">
        <v>22.09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173</v>
      </c>
      <c r="AU899" s="244" t="s">
        <v>106</v>
      </c>
      <c r="AV899" s="13" t="s">
        <v>106</v>
      </c>
      <c r="AW899" s="13" t="s">
        <v>33</v>
      </c>
      <c r="AX899" s="13" t="s">
        <v>72</v>
      </c>
      <c r="AY899" s="244" t="s">
        <v>163</v>
      </c>
    </row>
    <row r="900" s="16" customFormat="1">
      <c r="A900" s="16"/>
      <c r="B900" s="272"/>
      <c r="C900" s="273"/>
      <c r="D900" s="235" t="s">
        <v>173</v>
      </c>
      <c r="E900" s="274" t="s">
        <v>19</v>
      </c>
      <c r="F900" s="275" t="s">
        <v>1074</v>
      </c>
      <c r="G900" s="273"/>
      <c r="H900" s="276">
        <v>22.09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82" t="s">
        <v>173</v>
      </c>
      <c r="AU900" s="282" t="s">
        <v>106</v>
      </c>
      <c r="AV900" s="16" t="s">
        <v>181</v>
      </c>
      <c r="AW900" s="16" t="s">
        <v>33</v>
      </c>
      <c r="AX900" s="16" t="s">
        <v>72</v>
      </c>
      <c r="AY900" s="282" t="s">
        <v>163</v>
      </c>
    </row>
    <row r="901" s="14" customFormat="1">
      <c r="A901" s="14"/>
      <c r="B901" s="245"/>
      <c r="C901" s="246"/>
      <c r="D901" s="235" t="s">
        <v>173</v>
      </c>
      <c r="E901" s="247" t="s">
        <v>19</v>
      </c>
      <c r="F901" s="248" t="s">
        <v>175</v>
      </c>
      <c r="G901" s="246"/>
      <c r="H901" s="249">
        <v>4334.9499999999998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173</v>
      </c>
      <c r="AU901" s="255" t="s">
        <v>106</v>
      </c>
      <c r="AV901" s="14" t="s">
        <v>171</v>
      </c>
      <c r="AW901" s="14" t="s">
        <v>33</v>
      </c>
      <c r="AX901" s="14" t="s">
        <v>80</v>
      </c>
      <c r="AY901" s="255" t="s">
        <v>163</v>
      </c>
    </row>
    <row r="902" s="2" customFormat="1" ht="16.5" customHeight="1">
      <c r="A902" s="40"/>
      <c r="B902" s="41"/>
      <c r="C902" s="283" t="s">
        <v>2228</v>
      </c>
      <c r="D902" s="283" t="s">
        <v>1127</v>
      </c>
      <c r="E902" s="284" t="s">
        <v>2229</v>
      </c>
      <c r="F902" s="285" t="s">
        <v>2230</v>
      </c>
      <c r="G902" s="286" t="s">
        <v>169</v>
      </c>
      <c r="H902" s="287">
        <v>1927.7159999999999</v>
      </c>
      <c r="I902" s="288"/>
      <c r="J902" s="289">
        <f>ROUND(I902*H902,2)</f>
        <v>0</v>
      </c>
      <c r="K902" s="285" t="s">
        <v>170</v>
      </c>
      <c r="L902" s="290"/>
      <c r="M902" s="291" t="s">
        <v>19</v>
      </c>
      <c r="N902" s="292" t="s">
        <v>44</v>
      </c>
      <c r="O902" s="86"/>
      <c r="P902" s="229">
        <f>O902*H902</f>
        <v>0</v>
      </c>
      <c r="Q902" s="229">
        <v>0.00046000000000000001</v>
      </c>
      <c r="R902" s="229">
        <f>Q902*H902</f>
        <v>0.88674935999999993</v>
      </c>
      <c r="S902" s="229">
        <v>0</v>
      </c>
      <c r="T902" s="230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1" t="s">
        <v>340</v>
      </c>
      <c r="AT902" s="231" t="s">
        <v>1127</v>
      </c>
      <c r="AU902" s="231" t="s">
        <v>106</v>
      </c>
      <c r="AY902" s="19" t="s">
        <v>163</v>
      </c>
      <c r="BE902" s="232">
        <f>IF(N902="základní",J902,0)</f>
        <v>0</v>
      </c>
      <c r="BF902" s="232">
        <f>IF(N902="snížená",J902,0)</f>
        <v>0</v>
      </c>
      <c r="BG902" s="232">
        <f>IF(N902="zákl. přenesená",J902,0)</f>
        <v>0</v>
      </c>
      <c r="BH902" s="232">
        <f>IF(N902="sníž. přenesená",J902,0)</f>
        <v>0</v>
      </c>
      <c r="BI902" s="232">
        <f>IF(N902="nulová",J902,0)</f>
        <v>0</v>
      </c>
      <c r="BJ902" s="19" t="s">
        <v>106</v>
      </c>
      <c r="BK902" s="232">
        <f>ROUND(I902*H902,2)</f>
        <v>0</v>
      </c>
      <c r="BL902" s="19" t="s">
        <v>255</v>
      </c>
      <c r="BM902" s="231" t="s">
        <v>2231</v>
      </c>
    </row>
    <row r="903" s="13" customFormat="1">
      <c r="A903" s="13"/>
      <c r="B903" s="233"/>
      <c r="C903" s="234"/>
      <c r="D903" s="235" t="s">
        <v>173</v>
      </c>
      <c r="E903" s="236" t="s">
        <v>19</v>
      </c>
      <c r="F903" s="237" t="s">
        <v>2232</v>
      </c>
      <c r="G903" s="234"/>
      <c r="H903" s="238">
        <v>1927.7159999999999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173</v>
      </c>
      <c r="AU903" s="244" t="s">
        <v>106</v>
      </c>
      <c r="AV903" s="13" t="s">
        <v>106</v>
      </c>
      <c r="AW903" s="13" t="s">
        <v>33</v>
      </c>
      <c r="AX903" s="13" t="s">
        <v>80</v>
      </c>
      <c r="AY903" s="244" t="s">
        <v>163</v>
      </c>
    </row>
    <row r="904" s="2" customFormat="1" ht="16.5" customHeight="1">
      <c r="A904" s="40"/>
      <c r="B904" s="41"/>
      <c r="C904" s="283" t="s">
        <v>2233</v>
      </c>
      <c r="D904" s="283" t="s">
        <v>1127</v>
      </c>
      <c r="E904" s="284" t="s">
        <v>2234</v>
      </c>
      <c r="F904" s="285" t="s">
        <v>2235</v>
      </c>
      <c r="G904" s="286" t="s">
        <v>169</v>
      </c>
      <c r="H904" s="287">
        <v>1927.7159999999999</v>
      </c>
      <c r="I904" s="288"/>
      <c r="J904" s="289">
        <f>ROUND(I904*H904,2)</f>
        <v>0</v>
      </c>
      <c r="K904" s="285" t="s">
        <v>170</v>
      </c>
      <c r="L904" s="290"/>
      <c r="M904" s="291" t="s">
        <v>19</v>
      </c>
      <c r="N904" s="292" t="s">
        <v>44</v>
      </c>
      <c r="O904" s="86"/>
      <c r="P904" s="229">
        <f>O904*H904</f>
        <v>0</v>
      </c>
      <c r="Q904" s="229">
        <v>0.00060999999999999997</v>
      </c>
      <c r="R904" s="229">
        <f>Q904*H904</f>
        <v>1.1759067599999999</v>
      </c>
      <c r="S904" s="229">
        <v>0</v>
      </c>
      <c r="T904" s="23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1" t="s">
        <v>340</v>
      </c>
      <c r="AT904" s="231" t="s">
        <v>1127</v>
      </c>
      <c r="AU904" s="231" t="s">
        <v>106</v>
      </c>
      <c r="AY904" s="19" t="s">
        <v>163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9" t="s">
        <v>106</v>
      </c>
      <c r="BK904" s="232">
        <f>ROUND(I904*H904,2)</f>
        <v>0</v>
      </c>
      <c r="BL904" s="19" t="s">
        <v>255</v>
      </c>
      <c r="BM904" s="231" t="s">
        <v>2236</v>
      </c>
    </row>
    <row r="905" s="13" customFormat="1">
      <c r="A905" s="13"/>
      <c r="B905" s="233"/>
      <c r="C905" s="234"/>
      <c r="D905" s="235" t="s">
        <v>173</v>
      </c>
      <c r="E905" s="236" t="s">
        <v>19</v>
      </c>
      <c r="F905" s="237" t="s">
        <v>2232</v>
      </c>
      <c r="G905" s="234"/>
      <c r="H905" s="238">
        <v>1927.7159999999999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173</v>
      </c>
      <c r="AU905" s="244" t="s">
        <v>106</v>
      </c>
      <c r="AV905" s="13" t="s">
        <v>106</v>
      </c>
      <c r="AW905" s="13" t="s">
        <v>33</v>
      </c>
      <c r="AX905" s="13" t="s">
        <v>80</v>
      </c>
      <c r="AY905" s="244" t="s">
        <v>163</v>
      </c>
    </row>
    <row r="906" s="2" customFormat="1" ht="21.75" customHeight="1">
      <c r="A906" s="40"/>
      <c r="B906" s="41"/>
      <c r="C906" s="283" t="s">
        <v>2237</v>
      </c>
      <c r="D906" s="283" t="s">
        <v>1127</v>
      </c>
      <c r="E906" s="284" t="s">
        <v>2238</v>
      </c>
      <c r="F906" s="285" t="s">
        <v>2239</v>
      </c>
      <c r="G906" s="286" t="s">
        <v>169</v>
      </c>
      <c r="H906" s="287">
        <v>660</v>
      </c>
      <c r="I906" s="288"/>
      <c r="J906" s="289">
        <f>ROUND(I906*H906,2)</f>
        <v>0</v>
      </c>
      <c r="K906" s="285" t="s">
        <v>170</v>
      </c>
      <c r="L906" s="290"/>
      <c r="M906" s="291" t="s">
        <v>19</v>
      </c>
      <c r="N906" s="292" t="s">
        <v>44</v>
      </c>
      <c r="O906" s="86"/>
      <c r="P906" s="229">
        <f>O906*H906</f>
        <v>0</v>
      </c>
      <c r="Q906" s="229">
        <v>0.0030000000000000001</v>
      </c>
      <c r="R906" s="229">
        <f>Q906*H906</f>
        <v>1.98</v>
      </c>
      <c r="S906" s="229">
        <v>0</v>
      </c>
      <c r="T906" s="230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31" t="s">
        <v>340</v>
      </c>
      <c r="AT906" s="231" t="s">
        <v>1127</v>
      </c>
      <c r="AU906" s="231" t="s">
        <v>106</v>
      </c>
      <c r="AY906" s="19" t="s">
        <v>163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19" t="s">
        <v>106</v>
      </c>
      <c r="BK906" s="232">
        <f>ROUND(I906*H906,2)</f>
        <v>0</v>
      </c>
      <c r="BL906" s="19" t="s">
        <v>255</v>
      </c>
      <c r="BM906" s="231" t="s">
        <v>2240</v>
      </c>
    </row>
    <row r="907" s="13" customFormat="1">
      <c r="A907" s="13"/>
      <c r="B907" s="233"/>
      <c r="C907" s="234"/>
      <c r="D907" s="235" t="s">
        <v>173</v>
      </c>
      <c r="E907" s="236" t="s">
        <v>19</v>
      </c>
      <c r="F907" s="237" t="s">
        <v>2241</v>
      </c>
      <c r="G907" s="234"/>
      <c r="H907" s="238">
        <v>660</v>
      </c>
      <c r="I907" s="239"/>
      <c r="J907" s="234"/>
      <c r="K907" s="234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173</v>
      </c>
      <c r="AU907" s="244" t="s">
        <v>106</v>
      </c>
      <c r="AV907" s="13" t="s">
        <v>106</v>
      </c>
      <c r="AW907" s="13" t="s">
        <v>33</v>
      </c>
      <c r="AX907" s="13" t="s">
        <v>80</v>
      </c>
      <c r="AY907" s="244" t="s">
        <v>163</v>
      </c>
    </row>
    <row r="908" s="2" customFormat="1" ht="21.75" customHeight="1">
      <c r="A908" s="40"/>
      <c r="B908" s="41"/>
      <c r="C908" s="283" t="s">
        <v>2242</v>
      </c>
      <c r="D908" s="283" t="s">
        <v>1127</v>
      </c>
      <c r="E908" s="284" t="s">
        <v>2243</v>
      </c>
      <c r="F908" s="285" t="s">
        <v>2244</v>
      </c>
      <c r="G908" s="286" t="s">
        <v>169</v>
      </c>
      <c r="H908" s="287">
        <v>660</v>
      </c>
      <c r="I908" s="288"/>
      <c r="J908" s="289">
        <f>ROUND(I908*H908,2)</f>
        <v>0</v>
      </c>
      <c r="K908" s="285" t="s">
        <v>170</v>
      </c>
      <c r="L908" s="290"/>
      <c r="M908" s="291" t="s">
        <v>19</v>
      </c>
      <c r="N908" s="292" t="s">
        <v>44</v>
      </c>
      <c r="O908" s="86"/>
      <c r="P908" s="229">
        <f>O908*H908</f>
        <v>0</v>
      </c>
      <c r="Q908" s="229">
        <v>0.0018</v>
      </c>
      <c r="R908" s="229">
        <f>Q908*H908</f>
        <v>1.1879999999999999</v>
      </c>
      <c r="S908" s="229">
        <v>0</v>
      </c>
      <c r="T908" s="230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1" t="s">
        <v>340</v>
      </c>
      <c r="AT908" s="231" t="s">
        <v>1127</v>
      </c>
      <c r="AU908" s="231" t="s">
        <v>106</v>
      </c>
      <c r="AY908" s="19" t="s">
        <v>163</v>
      </c>
      <c r="BE908" s="232">
        <f>IF(N908="základní",J908,0)</f>
        <v>0</v>
      </c>
      <c r="BF908" s="232">
        <f>IF(N908="snížená",J908,0)</f>
        <v>0</v>
      </c>
      <c r="BG908" s="232">
        <f>IF(N908="zákl. přenesená",J908,0)</f>
        <v>0</v>
      </c>
      <c r="BH908" s="232">
        <f>IF(N908="sníž. přenesená",J908,0)</f>
        <v>0</v>
      </c>
      <c r="BI908" s="232">
        <f>IF(N908="nulová",J908,0)</f>
        <v>0</v>
      </c>
      <c r="BJ908" s="19" t="s">
        <v>106</v>
      </c>
      <c r="BK908" s="232">
        <f>ROUND(I908*H908,2)</f>
        <v>0</v>
      </c>
      <c r="BL908" s="19" t="s">
        <v>255</v>
      </c>
      <c r="BM908" s="231" t="s">
        <v>2245</v>
      </c>
    </row>
    <row r="909" s="13" customFormat="1">
      <c r="A909" s="13"/>
      <c r="B909" s="233"/>
      <c r="C909" s="234"/>
      <c r="D909" s="235" t="s">
        <v>173</v>
      </c>
      <c r="E909" s="236" t="s">
        <v>19</v>
      </c>
      <c r="F909" s="237" t="s">
        <v>2246</v>
      </c>
      <c r="G909" s="234"/>
      <c r="H909" s="238">
        <v>660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173</v>
      </c>
      <c r="AU909" s="244" t="s">
        <v>106</v>
      </c>
      <c r="AV909" s="13" t="s">
        <v>106</v>
      </c>
      <c r="AW909" s="13" t="s">
        <v>33</v>
      </c>
      <c r="AX909" s="13" t="s">
        <v>80</v>
      </c>
      <c r="AY909" s="244" t="s">
        <v>163</v>
      </c>
    </row>
    <row r="910" s="2" customFormat="1" ht="21.75" customHeight="1">
      <c r="A910" s="40"/>
      <c r="B910" s="41"/>
      <c r="C910" s="283" t="s">
        <v>2247</v>
      </c>
      <c r="D910" s="283" t="s">
        <v>1127</v>
      </c>
      <c r="E910" s="284" t="s">
        <v>2248</v>
      </c>
      <c r="F910" s="285" t="s">
        <v>2249</v>
      </c>
      <c r="G910" s="286" t="s">
        <v>169</v>
      </c>
      <c r="H910" s="287">
        <v>26.507999999999999</v>
      </c>
      <c r="I910" s="288"/>
      <c r="J910" s="289">
        <f>ROUND(I910*H910,2)</f>
        <v>0</v>
      </c>
      <c r="K910" s="285" t="s">
        <v>170</v>
      </c>
      <c r="L910" s="290"/>
      <c r="M910" s="291" t="s">
        <v>19</v>
      </c>
      <c r="N910" s="292" t="s">
        <v>44</v>
      </c>
      <c r="O910" s="86"/>
      <c r="P910" s="229">
        <f>O910*H910</f>
        <v>0</v>
      </c>
      <c r="Q910" s="229">
        <v>0.00050000000000000001</v>
      </c>
      <c r="R910" s="229">
        <f>Q910*H910</f>
        <v>0.013254</v>
      </c>
      <c r="S910" s="229">
        <v>0</v>
      </c>
      <c r="T910" s="230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1" t="s">
        <v>340</v>
      </c>
      <c r="AT910" s="231" t="s">
        <v>1127</v>
      </c>
      <c r="AU910" s="231" t="s">
        <v>106</v>
      </c>
      <c r="AY910" s="19" t="s">
        <v>163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9" t="s">
        <v>106</v>
      </c>
      <c r="BK910" s="232">
        <f>ROUND(I910*H910,2)</f>
        <v>0</v>
      </c>
      <c r="BL910" s="19" t="s">
        <v>255</v>
      </c>
      <c r="BM910" s="231" t="s">
        <v>2250</v>
      </c>
    </row>
    <row r="911" s="13" customFormat="1">
      <c r="A911" s="13"/>
      <c r="B911" s="233"/>
      <c r="C911" s="234"/>
      <c r="D911" s="235" t="s">
        <v>173</v>
      </c>
      <c r="E911" s="236" t="s">
        <v>19</v>
      </c>
      <c r="F911" s="237" t="s">
        <v>2251</v>
      </c>
      <c r="G911" s="234"/>
      <c r="H911" s="238">
        <v>26.507999999999999</v>
      </c>
      <c r="I911" s="239"/>
      <c r="J911" s="234"/>
      <c r="K911" s="234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173</v>
      </c>
      <c r="AU911" s="244" t="s">
        <v>106</v>
      </c>
      <c r="AV911" s="13" t="s">
        <v>106</v>
      </c>
      <c r="AW911" s="13" t="s">
        <v>33</v>
      </c>
      <c r="AX911" s="13" t="s">
        <v>72</v>
      </c>
      <c r="AY911" s="244" t="s">
        <v>163</v>
      </c>
    </row>
    <row r="912" s="14" customFormat="1">
      <c r="A912" s="14"/>
      <c r="B912" s="245"/>
      <c r="C912" s="246"/>
      <c r="D912" s="235" t="s">
        <v>173</v>
      </c>
      <c r="E912" s="247" t="s">
        <v>19</v>
      </c>
      <c r="F912" s="248" t="s">
        <v>175</v>
      </c>
      <c r="G912" s="246"/>
      <c r="H912" s="249">
        <v>26.507999999999999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173</v>
      </c>
      <c r="AU912" s="255" t="s">
        <v>106</v>
      </c>
      <c r="AV912" s="14" t="s">
        <v>171</v>
      </c>
      <c r="AW912" s="14" t="s">
        <v>33</v>
      </c>
      <c r="AX912" s="14" t="s">
        <v>80</v>
      </c>
      <c r="AY912" s="255" t="s">
        <v>163</v>
      </c>
    </row>
    <row r="913" s="2" customFormat="1" ht="33" customHeight="1">
      <c r="A913" s="40"/>
      <c r="B913" s="41"/>
      <c r="C913" s="220" t="s">
        <v>2252</v>
      </c>
      <c r="D913" s="220" t="s">
        <v>166</v>
      </c>
      <c r="E913" s="221" t="s">
        <v>2253</v>
      </c>
      <c r="F913" s="222" t="s">
        <v>2254</v>
      </c>
      <c r="G913" s="223" t="s">
        <v>169</v>
      </c>
      <c r="H913" s="224">
        <v>1512</v>
      </c>
      <c r="I913" s="225"/>
      <c r="J913" s="226">
        <f>ROUND(I913*H913,2)</f>
        <v>0</v>
      </c>
      <c r="K913" s="222" t="s">
        <v>170</v>
      </c>
      <c r="L913" s="46"/>
      <c r="M913" s="227" t="s">
        <v>19</v>
      </c>
      <c r="N913" s="228" t="s">
        <v>44</v>
      </c>
      <c r="O913" s="86"/>
      <c r="P913" s="229">
        <f>O913*H913</f>
        <v>0</v>
      </c>
      <c r="Q913" s="229">
        <v>0</v>
      </c>
      <c r="R913" s="229">
        <f>Q913*H913</f>
        <v>0</v>
      </c>
      <c r="S913" s="229">
        <v>0</v>
      </c>
      <c r="T913" s="230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1" t="s">
        <v>255</v>
      </c>
      <c r="AT913" s="231" t="s">
        <v>166</v>
      </c>
      <c r="AU913" s="231" t="s">
        <v>106</v>
      </c>
      <c r="AY913" s="19" t="s">
        <v>163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19" t="s">
        <v>106</v>
      </c>
      <c r="BK913" s="232">
        <f>ROUND(I913*H913,2)</f>
        <v>0</v>
      </c>
      <c r="BL913" s="19" t="s">
        <v>255</v>
      </c>
      <c r="BM913" s="231" t="s">
        <v>2255</v>
      </c>
    </row>
    <row r="914" s="13" customFormat="1">
      <c r="A914" s="13"/>
      <c r="B914" s="233"/>
      <c r="C914" s="234"/>
      <c r="D914" s="235" t="s">
        <v>173</v>
      </c>
      <c r="E914" s="236" t="s">
        <v>19</v>
      </c>
      <c r="F914" s="237" t="s">
        <v>2256</v>
      </c>
      <c r="G914" s="234"/>
      <c r="H914" s="238">
        <v>1450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173</v>
      </c>
      <c r="AU914" s="244" t="s">
        <v>106</v>
      </c>
      <c r="AV914" s="13" t="s">
        <v>106</v>
      </c>
      <c r="AW914" s="13" t="s">
        <v>33</v>
      </c>
      <c r="AX914" s="13" t="s">
        <v>72</v>
      </c>
      <c r="AY914" s="244" t="s">
        <v>163</v>
      </c>
    </row>
    <row r="915" s="13" customFormat="1">
      <c r="A915" s="13"/>
      <c r="B915" s="233"/>
      <c r="C915" s="234"/>
      <c r="D915" s="235" t="s">
        <v>173</v>
      </c>
      <c r="E915" s="236" t="s">
        <v>19</v>
      </c>
      <c r="F915" s="237" t="s">
        <v>2257</v>
      </c>
      <c r="G915" s="234"/>
      <c r="H915" s="238">
        <v>32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173</v>
      </c>
      <c r="AU915" s="244" t="s">
        <v>106</v>
      </c>
      <c r="AV915" s="13" t="s">
        <v>106</v>
      </c>
      <c r="AW915" s="13" t="s">
        <v>33</v>
      </c>
      <c r="AX915" s="13" t="s">
        <v>72</v>
      </c>
      <c r="AY915" s="244" t="s">
        <v>163</v>
      </c>
    </row>
    <row r="916" s="13" customFormat="1">
      <c r="A916" s="13"/>
      <c r="B916" s="233"/>
      <c r="C916" s="234"/>
      <c r="D916" s="235" t="s">
        <v>173</v>
      </c>
      <c r="E916" s="236" t="s">
        <v>19</v>
      </c>
      <c r="F916" s="237" t="s">
        <v>2258</v>
      </c>
      <c r="G916" s="234"/>
      <c r="H916" s="238">
        <v>30</v>
      </c>
      <c r="I916" s="239"/>
      <c r="J916" s="234"/>
      <c r="K916" s="234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173</v>
      </c>
      <c r="AU916" s="244" t="s">
        <v>106</v>
      </c>
      <c r="AV916" s="13" t="s">
        <v>106</v>
      </c>
      <c r="AW916" s="13" t="s">
        <v>33</v>
      </c>
      <c r="AX916" s="13" t="s">
        <v>72</v>
      </c>
      <c r="AY916" s="244" t="s">
        <v>163</v>
      </c>
    </row>
    <row r="917" s="14" customFormat="1">
      <c r="A917" s="14"/>
      <c r="B917" s="245"/>
      <c r="C917" s="246"/>
      <c r="D917" s="235" t="s">
        <v>173</v>
      </c>
      <c r="E917" s="247" t="s">
        <v>19</v>
      </c>
      <c r="F917" s="248" t="s">
        <v>175</v>
      </c>
      <c r="G917" s="246"/>
      <c r="H917" s="249">
        <v>1512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173</v>
      </c>
      <c r="AU917" s="255" t="s">
        <v>106</v>
      </c>
      <c r="AV917" s="14" t="s">
        <v>171</v>
      </c>
      <c r="AW917" s="14" t="s">
        <v>33</v>
      </c>
      <c r="AX917" s="14" t="s">
        <v>80</v>
      </c>
      <c r="AY917" s="255" t="s">
        <v>163</v>
      </c>
    </row>
    <row r="918" s="2" customFormat="1" ht="21.75" customHeight="1">
      <c r="A918" s="40"/>
      <c r="B918" s="41"/>
      <c r="C918" s="283" t="s">
        <v>2259</v>
      </c>
      <c r="D918" s="283" t="s">
        <v>1127</v>
      </c>
      <c r="E918" s="284" t="s">
        <v>2260</v>
      </c>
      <c r="F918" s="285" t="s">
        <v>2261</v>
      </c>
      <c r="G918" s="286" t="s">
        <v>169</v>
      </c>
      <c r="H918" s="287">
        <v>869.39999999999998</v>
      </c>
      <c r="I918" s="288"/>
      <c r="J918" s="289">
        <f>ROUND(I918*H918,2)</f>
        <v>0</v>
      </c>
      <c r="K918" s="285" t="s">
        <v>170</v>
      </c>
      <c r="L918" s="290"/>
      <c r="M918" s="291" t="s">
        <v>19</v>
      </c>
      <c r="N918" s="292" t="s">
        <v>44</v>
      </c>
      <c r="O918" s="86"/>
      <c r="P918" s="229">
        <f>O918*H918</f>
        <v>0</v>
      </c>
      <c r="Q918" s="229">
        <v>0.0035999999999999999</v>
      </c>
      <c r="R918" s="229">
        <f>Q918*H918</f>
        <v>3.1298399999999997</v>
      </c>
      <c r="S918" s="229">
        <v>0</v>
      </c>
      <c r="T918" s="230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1" t="s">
        <v>340</v>
      </c>
      <c r="AT918" s="231" t="s">
        <v>1127</v>
      </c>
      <c r="AU918" s="231" t="s">
        <v>106</v>
      </c>
      <c r="AY918" s="19" t="s">
        <v>163</v>
      </c>
      <c r="BE918" s="232">
        <f>IF(N918="základní",J918,0)</f>
        <v>0</v>
      </c>
      <c r="BF918" s="232">
        <f>IF(N918="snížená",J918,0)</f>
        <v>0</v>
      </c>
      <c r="BG918" s="232">
        <f>IF(N918="zákl. přenesená",J918,0)</f>
        <v>0</v>
      </c>
      <c r="BH918" s="232">
        <f>IF(N918="sníž. přenesená",J918,0)</f>
        <v>0</v>
      </c>
      <c r="BI918" s="232">
        <f>IF(N918="nulová",J918,0)</f>
        <v>0</v>
      </c>
      <c r="BJ918" s="19" t="s">
        <v>106</v>
      </c>
      <c r="BK918" s="232">
        <f>ROUND(I918*H918,2)</f>
        <v>0</v>
      </c>
      <c r="BL918" s="19" t="s">
        <v>255</v>
      </c>
      <c r="BM918" s="231" t="s">
        <v>2262</v>
      </c>
    </row>
    <row r="919" s="13" customFormat="1">
      <c r="A919" s="13"/>
      <c r="B919" s="233"/>
      <c r="C919" s="234"/>
      <c r="D919" s="235" t="s">
        <v>173</v>
      </c>
      <c r="E919" s="236" t="s">
        <v>19</v>
      </c>
      <c r="F919" s="237" t="s">
        <v>2263</v>
      </c>
      <c r="G919" s="234"/>
      <c r="H919" s="238">
        <v>869.39999999999998</v>
      </c>
      <c r="I919" s="239"/>
      <c r="J919" s="234"/>
      <c r="K919" s="234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173</v>
      </c>
      <c r="AU919" s="244" t="s">
        <v>106</v>
      </c>
      <c r="AV919" s="13" t="s">
        <v>106</v>
      </c>
      <c r="AW919" s="13" t="s">
        <v>33</v>
      </c>
      <c r="AX919" s="13" t="s">
        <v>72</v>
      </c>
      <c r="AY919" s="244" t="s">
        <v>163</v>
      </c>
    </row>
    <row r="920" s="14" customFormat="1">
      <c r="A920" s="14"/>
      <c r="B920" s="245"/>
      <c r="C920" s="246"/>
      <c r="D920" s="235" t="s">
        <v>173</v>
      </c>
      <c r="E920" s="247" t="s">
        <v>19</v>
      </c>
      <c r="F920" s="248" t="s">
        <v>175</v>
      </c>
      <c r="G920" s="246"/>
      <c r="H920" s="249">
        <v>869.39999999999998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173</v>
      </c>
      <c r="AU920" s="255" t="s">
        <v>106</v>
      </c>
      <c r="AV920" s="14" t="s">
        <v>171</v>
      </c>
      <c r="AW920" s="14" t="s">
        <v>33</v>
      </c>
      <c r="AX920" s="14" t="s">
        <v>80</v>
      </c>
      <c r="AY920" s="255" t="s">
        <v>163</v>
      </c>
    </row>
    <row r="921" s="2" customFormat="1" ht="21.75" customHeight="1">
      <c r="A921" s="40"/>
      <c r="B921" s="41"/>
      <c r="C921" s="283" t="s">
        <v>2264</v>
      </c>
      <c r="D921" s="283" t="s">
        <v>1127</v>
      </c>
      <c r="E921" s="284" t="s">
        <v>2265</v>
      </c>
      <c r="F921" s="285" t="s">
        <v>2266</v>
      </c>
      <c r="G921" s="286" t="s">
        <v>169</v>
      </c>
      <c r="H921" s="287">
        <v>1043.28</v>
      </c>
      <c r="I921" s="288"/>
      <c r="J921" s="289">
        <f>ROUND(I921*H921,2)</f>
        <v>0</v>
      </c>
      <c r="K921" s="285" t="s">
        <v>170</v>
      </c>
      <c r="L921" s="290"/>
      <c r="M921" s="291" t="s">
        <v>19</v>
      </c>
      <c r="N921" s="292" t="s">
        <v>44</v>
      </c>
      <c r="O921" s="86"/>
      <c r="P921" s="229">
        <f>O921*H921</f>
        <v>0</v>
      </c>
      <c r="Q921" s="229">
        <v>0.0041999999999999997</v>
      </c>
      <c r="R921" s="229">
        <f>Q921*H921</f>
        <v>4.3817759999999994</v>
      </c>
      <c r="S921" s="229">
        <v>0</v>
      </c>
      <c r="T921" s="230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1" t="s">
        <v>340</v>
      </c>
      <c r="AT921" s="231" t="s">
        <v>1127</v>
      </c>
      <c r="AU921" s="231" t="s">
        <v>106</v>
      </c>
      <c r="AY921" s="19" t="s">
        <v>163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19" t="s">
        <v>106</v>
      </c>
      <c r="BK921" s="232">
        <f>ROUND(I921*H921,2)</f>
        <v>0</v>
      </c>
      <c r="BL921" s="19" t="s">
        <v>255</v>
      </c>
      <c r="BM921" s="231" t="s">
        <v>2267</v>
      </c>
    </row>
    <row r="922" s="13" customFormat="1">
      <c r="A922" s="13"/>
      <c r="B922" s="233"/>
      <c r="C922" s="234"/>
      <c r="D922" s="235" t="s">
        <v>173</v>
      </c>
      <c r="E922" s="236" t="s">
        <v>19</v>
      </c>
      <c r="F922" s="237" t="s">
        <v>2263</v>
      </c>
      <c r="G922" s="234"/>
      <c r="H922" s="238">
        <v>869.39999999999998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173</v>
      </c>
      <c r="AU922" s="244" t="s">
        <v>106</v>
      </c>
      <c r="AV922" s="13" t="s">
        <v>106</v>
      </c>
      <c r="AW922" s="13" t="s">
        <v>33</v>
      </c>
      <c r="AX922" s="13" t="s">
        <v>72</v>
      </c>
      <c r="AY922" s="244" t="s">
        <v>163</v>
      </c>
    </row>
    <row r="923" s="14" customFormat="1">
      <c r="A923" s="14"/>
      <c r="B923" s="245"/>
      <c r="C923" s="246"/>
      <c r="D923" s="235" t="s">
        <v>173</v>
      </c>
      <c r="E923" s="247" t="s">
        <v>19</v>
      </c>
      <c r="F923" s="248" t="s">
        <v>175</v>
      </c>
      <c r="G923" s="246"/>
      <c r="H923" s="249">
        <v>869.39999999999998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173</v>
      </c>
      <c r="AU923" s="255" t="s">
        <v>106</v>
      </c>
      <c r="AV923" s="14" t="s">
        <v>171</v>
      </c>
      <c r="AW923" s="14" t="s">
        <v>33</v>
      </c>
      <c r="AX923" s="14" t="s">
        <v>80</v>
      </c>
      <c r="AY923" s="255" t="s">
        <v>163</v>
      </c>
    </row>
    <row r="924" s="13" customFormat="1">
      <c r="A924" s="13"/>
      <c r="B924" s="233"/>
      <c r="C924" s="234"/>
      <c r="D924" s="235" t="s">
        <v>173</v>
      </c>
      <c r="E924" s="234"/>
      <c r="F924" s="237" t="s">
        <v>2268</v>
      </c>
      <c r="G924" s="234"/>
      <c r="H924" s="238">
        <v>1043.28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173</v>
      </c>
      <c r="AU924" s="244" t="s">
        <v>106</v>
      </c>
      <c r="AV924" s="13" t="s">
        <v>106</v>
      </c>
      <c r="AW924" s="13" t="s">
        <v>4</v>
      </c>
      <c r="AX924" s="13" t="s">
        <v>80</v>
      </c>
      <c r="AY924" s="244" t="s">
        <v>163</v>
      </c>
    </row>
    <row r="925" s="2" customFormat="1" ht="44.25" customHeight="1">
      <c r="A925" s="40"/>
      <c r="B925" s="41"/>
      <c r="C925" s="220" t="s">
        <v>2269</v>
      </c>
      <c r="D925" s="220" t="s">
        <v>166</v>
      </c>
      <c r="E925" s="221" t="s">
        <v>2270</v>
      </c>
      <c r="F925" s="222" t="s">
        <v>2271</v>
      </c>
      <c r="G925" s="223" t="s">
        <v>169</v>
      </c>
      <c r="H925" s="224">
        <v>776</v>
      </c>
      <c r="I925" s="225"/>
      <c r="J925" s="226">
        <f>ROUND(I925*H925,2)</f>
        <v>0</v>
      </c>
      <c r="K925" s="222" t="s">
        <v>170</v>
      </c>
      <c r="L925" s="46"/>
      <c r="M925" s="227" t="s">
        <v>19</v>
      </c>
      <c r="N925" s="228" t="s">
        <v>44</v>
      </c>
      <c r="O925" s="86"/>
      <c r="P925" s="229">
        <f>O925*H925</f>
        <v>0</v>
      </c>
      <c r="Q925" s="229">
        <v>9.0000000000000006E-05</v>
      </c>
      <c r="R925" s="229">
        <f>Q925*H925</f>
        <v>0.069839999999999999</v>
      </c>
      <c r="S925" s="229">
        <v>0</v>
      </c>
      <c r="T925" s="230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1" t="s">
        <v>255</v>
      </c>
      <c r="AT925" s="231" t="s">
        <v>166</v>
      </c>
      <c r="AU925" s="231" t="s">
        <v>106</v>
      </c>
      <c r="AY925" s="19" t="s">
        <v>163</v>
      </c>
      <c r="BE925" s="232">
        <f>IF(N925="základní",J925,0)</f>
        <v>0</v>
      </c>
      <c r="BF925" s="232">
        <f>IF(N925="snížená",J925,0)</f>
        <v>0</v>
      </c>
      <c r="BG925" s="232">
        <f>IF(N925="zákl. přenesená",J925,0)</f>
        <v>0</v>
      </c>
      <c r="BH925" s="232">
        <f>IF(N925="sníž. přenesená",J925,0)</f>
        <v>0</v>
      </c>
      <c r="BI925" s="232">
        <f>IF(N925="nulová",J925,0)</f>
        <v>0</v>
      </c>
      <c r="BJ925" s="19" t="s">
        <v>106</v>
      </c>
      <c r="BK925" s="232">
        <f>ROUND(I925*H925,2)</f>
        <v>0</v>
      </c>
      <c r="BL925" s="19" t="s">
        <v>255</v>
      </c>
      <c r="BM925" s="231" t="s">
        <v>2272</v>
      </c>
    </row>
    <row r="926" s="2" customFormat="1" ht="21.75" customHeight="1">
      <c r="A926" s="40"/>
      <c r="B926" s="41"/>
      <c r="C926" s="220" t="s">
        <v>2273</v>
      </c>
      <c r="D926" s="220" t="s">
        <v>166</v>
      </c>
      <c r="E926" s="221" t="s">
        <v>2274</v>
      </c>
      <c r="F926" s="222" t="s">
        <v>2275</v>
      </c>
      <c r="G926" s="223" t="s">
        <v>169</v>
      </c>
      <c r="H926" s="224">
        <v>778.09000000000003</v>
      </c>
      <c r="I926" s="225"/>
      <c r="J926" s="226">
        <f>ROUND(I926*H926,2)</f>
        <v>0</v>
      </c>
      <c r="K926" s="222" t="s">
        <v>170</v>
      </c>
      <c r="L926" s="46"/>
      <c r="M926" s="227" t="s">
        <v>19</v>
      </c>
      <c r="N926" s="228" t="s">
        <v>44</v>
      </c>
      <c r="O926" s="86"/>
      <c r="P926" s="229">
        <f>O926*H926</f>
        <v>0</v>
      </c>
      <c r="Q926" s="229">
        <v>0</v>
      </c>
      <c r="R926" s="229">
        <f>Q926*H926</f>
        <v>0</v>
      </c>
      <c r="S926" s="229">
        <v>0</v>
      </c>
      <c r="T926" s="23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1" t="s">
        <v>255</v>
      </c>
      <c r="AT926" s="231" t="s">
        <v>166</v>
      </c>
      <c r="AU926" s="231" t="s">
        <v>106</v>
      </c>
      <c r="AY926" s="19" t="s">
        <v>163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19" t="s">
        <v>106</v>
      </c>
      <c r="BK926" s="232">
        <f>ROUND(I926*H926,2)</f>
        <v>0</v>
      </c>
      <c r="BL926" s="19" t="s">
        <v>255</v>
      </c>
      <c r="BM926" s="231" t="s">
        <v>2276</v>
      </c>
    </row>
    <row r="927" s="13" customFormat="1">
      <c r="A927" s="13"/>
      <c r="B927" s="233"/>
      <c r="C927" s="234"/>
      <c r="D927" s="235" t="s">
        <v>173</v>
      </c>
      <c r="E927" s="236" t="s">
        <v>19</v>
      </c>
      <c r="F927" s="237" t="s">
        <v>2277</v>
      </c>
      <c r="G927" s="234"/>
      <c r="H927" s="238">
        <v>725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173</v>
      </c>
      <c r="AU927" s="244" t="s">
        <v>106</v>
      </c>
      <c r="AV927" s="13" t="s">
        <v>106</v>
      </c>
      <c r="AW927" s="13" t="s">
        <v>33</v>
      </c>
      <c r="AX927" s="13" t="s">
        <v>72</v>
      </c>
      <c r="AY927" s="244" t="s">
        <v>163</v>
      </c>
    </row>
    <row r="928" s="13" customFormat="1">
      <c r="A928" s="13"/>
      <c r="B928" s="233"/>
      <c r="C928" s="234"/>
      <c r="D928" s="235" t="s">
        <v>173</v>
      </c>
      <c r="E928" s="236" t="s">
        <v>19</v>
      </c>
      <c r="F928" s="237" t="s">
        <v>2278</v>
      </c>
      <c r="G928" s="234"/>
      <c r="H928" s="238">
        <v>16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173</v>
      </c>
      <c r="AU928" s="244" t="s">
        <v>106</v>
      </c>
      <c r="AV928" s="13" t="s">
        <v>106</v>
      </c>
      <c r="AW928" s="13" t="s">
        <v>33</v>
      </c>
      <c r="AX928" s="13" t="s">
        <v>72</v>
      </c>
      <c r="AY928" s="244" t="s">
        <v>163</v>
      </c>
    </row>
    <row r="929" s="13" customFormat="1">
      <c r="A929" s="13"/>
      <c r="B929" s="233"/>
      <c r="C929" s="234"/>
      <c r="D929" s="235" t="s">
        <v>173</v>
      </c>
      <c r="E929" s="236" t="s">
        <v>19</v>
      </c>
      <c r="F929" s="237" t="s">
        <v>2279</v>
      </c>
      <c r="G929" s="234"/>
      <c r="H929" s="238">
        <v>15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173</v>
      </c>
      <c r="AU929" s="244" t="s">
        <v>106</v>
      </c>
      <c r="AV929" s="13" t="s">
        <v>106</v>
      </c>
      <c r="AW929" s="13" t="s">
        <v>33</v>
      </c>
      <c r="AX929" s="13" t="s">
        <v>72</v>
      </c>
      <c r="AY929" s="244" t="s">
        <v>163</v>
      </c>
    </row>
    <row r="930" s="16" customFormat="1">
      <c r="A930" s="16"/>
      <c r="B930" s="272"/>
      <c r="C930" s="273"/>
      <c r="D930" s="235" t="s">
        <v>173</v>
      </c>
      <c r="E930" s="274" t="s">
        <v>19</v>
      </c>
      <c r="F930" s="275" t="s">
        <v>1074</v>
      </c>
      <c r="G930" s="273"/>
      <c r="H930" s="276">
        <v>756</v>
      </c>
      <c r="I930" s="277"/>
      <c r="J930" s="273"/>
      <c r="K930" s="273"/>
      <c r="L930" s="278"/>
      <c r="M930" s="279"/>
      <c r="N930" s="280"/>
      <c r="O930" s="280"/>
      <c r="P930" s="280"/>
      <c r="Q930" s="280"/>
      <c r="R930" s="280"/>
      <c r="S930" s="280"/>
      <c r="T930" s="281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82" t="s">
        <v>173</v>
      </c>
      <c r="AU930" s="282" t="s">
        <v>106</v>
      </c>
      <c r="AV930" s="16" t="s">
        <v>181</v>
      </c>
      <c r="AW930" s="16" t="s">
        <v>33</v>
      </c>
      <c r="AX930" s="16" t="s">
        <v>72</v>
      </c>
      <c r="AY930" s="282" t="s">
        <v>163</v>
      </c>
    </row>
    <row r="931" s="13" customFormat="1">
      <c r="A931" s="13"/>
      <c r="B931" s="233"/>
      <c r="C931" s="234"/>
      <c r="D931" s="235" t="s">
        <v>173</v>
      </c>
      <c r="E931" s="236" t="s">
        <v>19</v>
      </c>
      <c r="F931" s="237" t="s">
        <v>2280</v>
      </c>
      <c r="G931" s="234"/>
      <c r="H931" s="238">
        <v>22.09</v>
      </c>
      <c r="I931" s="239"/>
      <c r="J931" s="234"/>
      <c r="K931" s="234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173</v>
      </c>
      <c r="AU931" s="244" t="s">
        <v>106</v>
      </c>
      <c r="AV931" s="13" t="s">
        <v>106</v>
      </c>
      <c r="AW931" s="13" t="s">
        <v>33</v>
      </c>
      <c r="AX931" s="13" t="s">
        <v>72</v>
      </c>
      <c r="AY931" s="244" t="s">
        <v>163</v>
      </c>
    </row>
    <row r="932" s="16" customFormat="1">
      <c r="A932" s="16"/>
      <c r="B932" s="272"/>
      <c r="C932" s="273"/>
      <c r="D932" s="235" t="s">
        <v>173</v>
      </c>
      <c r="E932" s="274" t="s">
        <v>19</v>
      </c>
      <c r="F932" s="275" t="s">
        <v>1074</v>
      </c>
      <c r="G932" s="273"/>
      <c r="H932" s="276">
        <v>22.09</v>
      </c>
      <c r="I932" s="277"/>
      <c r="J932" s="273"/>
      <c r="K932" s="273"/>
      <c r="L932" s="278"/>
      <c r="M932" s="279"/>
      <c r="N932" s="280"/>
      <c r="O932" s="280"/>
      <c r="P932" s="280"/>
      <c r="Q932" s="280"/>
      <c r="R932" s="280"/>
      <c r="S932" s="280"/>
      <c r="T932" s="281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82" t="s">
        <v>173</v>
      </c>
      <c r="AU932" s="282" t="s">
        <v>106</v>
      </c>
      <c r="AV932" s="16" t="s">
        <v>181</v>
      </c>
      <c r="AW932" s="16" t="s">
        <v>33</v>
      </c>
      <c r="AX932" s="16" t="s">
        <v>72</v>
      </c>
      <c r="AY932" s="282" t="s">
        <v>163</v>
      </c>
    </row>
    <row r="933" s="14" customFormat="1">
      <c r="A933" s="14"/>
      <c r="B933" s="245"/>
      <c r="C933" s="246"/>
      <c r="D933" s="235" t="s">
        <v>173</v>
      </c>
      <c r="E933" s="247" t="s">
        <v>19</v>
      </c>
      <c r="F933" s="248" t="s">
        <v>175</v>
      </c>
      <c r="G933" s="246"/>
      <c r="H933" s="249">
        <v>778.09000000000003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173</v>
      </c>
      <c r="AU933" s="255" t="s">
        <v>106</v>
      </c>
      <c r="AV933" s="14" t="s">
        <v>171</v>
      </c>
      <c r="AW933" s="14" t="s">
        <v>33</v>
      </c>
      <c r="AX933" s="14" t="s">
        <v>80</v>
      </c>
      <c r="AY933" s="255" t="s">
        <v>163</v>
      </c>
    </row>
    <row r="934" s="2" customFormat="1" ht="21.75" customHeight="1">
      <c r="A934" s="40"/>
      <c r="B934" s="41"/>
      <c r="C934" s="283" t="s">
        <v>2281</v>
      </c>
      <c r="D934" s="283" t="s">
        <v>1127</v>
      </c>
      <c r="E934" s="284" t="s">
        <v>2282</v>
      </c>
      <c r="F934" s="285" t="s">
        <v>2283</v>
      </c>
      <c r="G934" s="286" t="s">
        <v>169</v>
      </c>
      <c r="H934" s="287">
        <v>907.20000000000005</v>
      </c>
      <c r="I934" s="288"/>
      <c r="J934" s="289">
        <f>ROUND(I934*H934,2)</f>
        <v>0</v>
      </c>
      <c r="K934" s="285" t="s">
        <v>19</v>
      </c>
      <c r="L934" s="290"/>
      <c r="M934" s="291" t="s">
        <v>19</v>
      </c>
      <c r="N934" s="292" t="s">
        <v>44</v>
      </c>
      <c r="O934" s="86"/>
      <c r="P934" s="229">
        <f>O934*H934</f>
        <v>0</v>
      </c>
      <c r="Q934" s="229">
        <v>0.0050000000000000001</v>
      </c>
      <c r="R934" s="229">
        <f>Q934*H934</f>
        <v>4.5360000000000005</v>
      </c>
      <c r="S934" s="229">
        <v>0</v>
      </c>
      <c r="T934" s="230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1" t="s">
        <v>206</v>
      </c>
      <c r="AT934" s="231" t="s">
        <v>1127</v>
      </c>
      <c r="AU934" s="231" t="s">
        <v>106</v>
      </c>
      <c r="AY934" s="19" t="s">
        <v>163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19" t="s">
        <v>106</v>
      </c>
      <c r="BK934" s="232">
        <f>ROUND(I934*H934,2)</f>
        <v>0</v>
      </c>
      <c r="BL934" s="19" t="s">
        <v>171</v>
      </c>
      <c r="BM934" s="231" t="s">
        <v>2284</v>
      </c>
    </row>
    <row r="935" s="13" customFormat="1">
      <c r="A935" s="13"/>
      <c r="B935" s="233"/>
      <c r="C935" s="234"/>
      <c r="D935" s="235" t="s">
        <v>173</v>
      </c>
      <c r="E935" s="236" t="s">
        <v>19</v>
      </c>
      <c r="F935" s="237" t="s">
        <v>2285</v>
      </c>
      <c r="G935" s="234"/>
      <c r="H935" s="238">
        <v>907.20000000000005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173</v>
      </c>
      <c r="AU935" s="244" t="s">
        <v>106</v>
      </c>
      <c r="AV935" s="13" t="s">
        <v>106</v>
      </c>
      <c r="AW935" s="13" t="s">
        <v>33</v>
      </c>
      <c r="AX935" s="13" t="s">
        <v>72</v>
      </c>
      <c r="AY935" s="244" t="s">
        <v>163</v>
      </c>
    </row>
    <row r="936" s="14" customFormat="1">
      <c r="A936" s="14"/>
      <c r="B936" s="245"/>
      <c r="C936" s="246"/>
      <c r="D936" s="235" t="s">
        <v>173</v>
      </c>
      <c r="E936" s="247" t="s">
        <v>19</v>
      </c>
      <c r="F936" s="248" t="s">
        <v>175</v>
      </c>
      <c r="G936" s="246"/>
      <c r="H936" s="249">
        <v>907.20000000000005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173</v>
      </c>
      <c r="AU936" s="255" t="s">
        <v>106</v>
      </c>
      <c r="AV936" s="14" t="s">
        <v>171</v>
      </c>
      <c r="AW936" s="14" t="s">
        <v>33</v>
      </c>
      <c r="AX936" s="14" t="s">
        <v>80</v>
      </c>
      <c r="AY936" s="255" t="s">
        <v>163</v>
      </c>
    </row>
    <row r="937" s="2" customFormat="1" ht="21.75" customHeight="1">
      <c r="A937" s="40"/>
      <c r="B937" s="41"/>
      <c r="C937" s="283" t="s">
        <v>2286</v>
      </c>
      <c r="D937" s="283" t="s">
        <v>1127</v>
      </c>
      <c r="E937" s="284" t="s">
        <v>2287</v>
      </c>
      <c r="F937" s="285" t="s">
        <v>2288</v>
      </c>
      <c r="G937" s="286" t="s">
        <v>169</v>
      </c>
      <c r="H937" s="287">
        <v>26.507999999999999</v>
      </c>
      <c r="I937" s="288"/>
      <c r="J937" s="289">
        <f>ROUND(I937*H937,2)</f>
        <v>0</v>
      </c>
      <c r="K937" s="285" t="s">
        <v>19</v>
      </c>
      <c r="L937" s="290"/>
      <c r="M937" s="291" t="s">
        <v>19</v>
      </c>
      <c r="N937" s="292" t="s">
        <v>44</v>
      </c>
      <c r="O937" s="86"/>
      <c r="P937" s="229">
        <f>O937*H937</f>
        <v>0</v>
      </c>
      <c r="Q937" s="229">
        <v>0.0050000000000000001</v>
      </c>
      <c r="R937" s="229">
        <f>Q937*H937</f>
        <v>0.13253999999999999</v>
      </c>
      <c r="S937" s="229">
        <v>0</v>
      </c>
      <c r="T937" s="230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1" t="s">
        <v>206</v>
      </c>
      <c r="AT937" s="231" t="s">
        <v>1127</v>
      </c>
      <c r="AU937" s="231" t="s">
        <v>106</v>
      </c>
      <c r="AY937" s="19" t="s">
        <v>163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19" t="s">
        <v>106</v>
      </c>
      <c r="BK937" s="232">
        <f>ROUND(I937*H937,2)</f>
        <v>0</v>
      </c>
      <c r="BL937" s="19" t="s">
        <v>171</v>
      </c>
      <c r="BM937" s="231" t="s">
        <v>2289</v>
      </c>
    </row>
    <row r="938" s="13" customFormat="1">
      <c r="A938" s="13"/>
      <c r="B938" s="233"/>
      <c r="C938" s="234"/>
      <c r="D938" s="235" t="s">
        <v>173</v>
      </c>
      <c r="E938" s="236" t="s">
        <v>19</v>
      </c>
      <c r="F938" s="237" t="s">
        <v>2290</v>
      </c>
      <c r="G938" s="234"/>
      <c r="H938" s="238">
        <v>26.507999999999999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173</v>
      </c>
      <c r="AU938" s="244" t="s">
        <v>106</v>
      </c>
      <c r="AV938" s="13" t="s">
        <v>106</v>
      </c>
      <c r="AW938" s="13" t="s">
        <v>33</v>
      </c>
      <c r="AX938" s="13" t="s">
        <v>72</v>
      </c>
      <c r="AY938" s="244" t="s">
        <v>163</v>
      </c>
    </row>
    <row r="939" s="14" customFormat="1">
      <c r="A939" s="14"/>
      <c r="B939" s="245"/>
      <c r="C939" s="246"/>
      <c r="D939" s="235" t="s">
        <v>173</v>
      </c>
      <c r="E939" s="247" t="s">
        <v>19</v>
      </c>
      <c r="F939" s="248" t="s">
        <v>175</v>
      </c>
      <c r="G939" s="246"/>
      <c r="H939" s="249">
        <v>26.507999999999999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173</v>
      </c>
      <c r="AU939" s="255" t="s">
        <v>106</v>
      </c>
      <c r="AV939" s="14" t="s">
        <v>171</v>
      </c>
      <c r="AW939" s="14" t="s">
        <v>33</v>
      </c>
      <c r="AX939" s="14" t="s">
        <v>80</v>
      </c>
      <c r="AY939" s="255" t="s">
        <v>163</v>
      </c>
    </row>
    <row r="940" s="2" customFormat="1" ht="33" customHeight="1">
      <c r="A940" s="40"/>
      <c r="B940" s="41"/>
      <c r="C940" s="220" t="s">
        <v>2291</v>
      </c>
      <c r="D940" s="220" t="s">
        <v>166</v>
      </c>
      <c r="E940" s="221" t="s">
        <v>2292</v>
      </c>
      <c r="F940" s="222" t="s">
        <v>2293</v>
      </c>
      <c r="G940" s="223" t="s">
        <v>279</v>
      </c>
      <c r="H940" s="224">
        <v>150</v>
      </c>
      <c r="I940" s="225"/>
      <c r="J940" s="226">
        <f>ROUND(I940*H940,2)</f>
        <v>0</v>
      </c>
      <c r="K940" s="222" t="s">
        <v>170</v>
      </c>
      <c r="L940" s="46"/>
      <c r="M940" s="227" t="s">
        <v>19</v>
      </c>
      <c r="N940" s="228" t="s">
        <v>44</v>
      </c>
      <c r="O940" s="86"/>
      <c r="P940" s="229">
        <f>O940*H940</f>
        <v>0</v>
      </c>
      <c r="Q940" s="229">
        <v>0.00016000000000000001</v>
      </c>
      <c r="R940" s="229">
        <f>Q940*H940</f>
        <v>0.024</v>
      </c>
      <c r="S940" s="229">
        <v>0</v>
      </c>
      <c r="T940" s="230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31" t="s">
        <v>255</v>
      </c>
      <c r="AT940" s="231" t="s">
        <v>166</v>
      </c>
      <c r="AU940" s="231" t="s">
        <v>106</v>
      </c>
      <c r="AY940" s="19" t="s">
        <v>163</v>
      </c>
      <c r="BE940" s="232">
        <f>IF(N940="základní",J940,0)</f>
        <v>0</v>
      </c>
      <c r="BF940" s="232">
        <f>IF(N940="snížená",J940,0)</f>
        <v>0</v>
      </c>
      <c r="BG940" s="232">
        <f>IF(N940="zákl. přenesená",J940,0)</f>
        <v>0</v>
      </c>
      <c r="BH940" s="232">
        <f>IF(N940="sníž. přenesená",J940,0)</f>
        <v>0</v>
      </c>
      <c r="BI940" s="232">
        <f>IF(N940="nulová",J940,0)</f>
        <v>0</v>
      </c>
      <c r="BJ940" s="19" t="s">
        <v>106</v>
      </c>
      <c r="BK940" s="232">
        <f>ROUND(I940*H940,2)</f>
        <v>0</v>
      </c>
      <c r="BL940" s="19" t="s">
        <v>255</v>
      </c>
      <c r="BM940" s="231" t="s">
        <v>2294</v>
      </c>
    </row>
    <row r="941" s="13" customFormat="1">
      <c r="A941" s="13"/>
      <c r="B941" s="233"/>
      <c r="C941" s="234"/>
      <c r="D941" s="235" t="s">
        <v>173</v>
      </c>
      <c r="E941" s="236" t="s">
        <v>19</v>
      </c>
      <c r="F941" s="237" t="s">
        <v>930</v>
      </c>
      <c r="G941" s="234"/>
      <c r="H941" s="238">
        <v>150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173</v>
      </c>
      <c r="AU941" s="244" t="s">
        <v>106</v>
      </c>
      <c r="AV941" s="13" t="s">
        <v>106</v>
      </c>
      <c r="AW941" s="13" t="s">
        <v>33</v>
      </c>
      <c r="AX941" s="13" t="s">
        <v>80</v>
      </c>
      <c r="AY941" s="244" t="s">
        <v>163</v>
      </c>
    </row>
    <row r="942" s="2" customFormat="1" ht="16.5" customHeight="1">
      <c r="A942" s="40"/>
      <c r="B942" s="41"/>
      <c r="C942" s="283" t="s">
        <v>2295</v>
      </c>
      <c r="D942" s="283" t="s">
        <v>1127</v>
      </c>
      <c r="E942" s="284" t="s">
        <v>2296</v>
      </c>
      <c r="F942" s="285" t="s">
        <v>2297</v>
      </c>
      <c r="G942" s="286" t="s">
        <v>178</v>
      </c>
      <c r="H942" s="287">
        <v>10</v>
      </c>
      <c r="I942" s="288"/>
      <c r="J942" s="289">
        <f>ROUND(I942*H942,2)</f>
        <v>0</v>
      </c>
      <c r="K942" s="285" t="s">
        <v>170</v>
      </c>
      <c r="L942" s="290"/>
      <c r="M942" s="291" t="s">
        <v>19</v>
      </c>
      <c r="N942" s="292" t="s">
        <v>44</v>
      </c>
      <c r="O942" s="86"/>
      <c r="P942" s="229">
        <f>O942*H942</f>
        <v>0</v>
      </c>
      <c r="Q942" s="229">
        <v>0.014999999999999999</v>
      </c>
      <c r="R942" s="229">
        <f>Q942*H942</f>
        <v>0.14999999999999999</v>
      </c>
      <c r="S942" s="229">
        <v>0</v>
      </c>
      <c r="T942" s="23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1" t="s">
        <v>340</v>
      </c>
      <c r="AT942" s="231" t="s">
        <v>1127</v>
      </c>
      <c r="AU942" s="231" t="s">
        <v>106</v>
      </c>
      <c r="AY942" s="19" t="s">
        <v>163</v>
      </c>
      <c r="BE942" s="232">
        <f>IF(N942="základní",J942,0)</f>
        <v>0</v>
      </c>
      <c r="BF942" s="232">
        <f>IF(N942="snížená",J942,0)</f>
        <v>0</v>
      </c>
      <c r="BG942" s="232">
        <f>IF(N942="zákl. přenesená",J942,0)</f>
        <v>0</v>
      </c>
      <c r="BH942" s="232">
        <f>IF(N942="sníž. přenesená",J942,0)</f>
        <v>0</v>
      </c>
      <c r="BI942" s="232">
        <f>IF(N942="nulová",J942,0)</f>
        <v>0</v>
      </c>
      <c r="BJ942" s="19" t="s">
        <v>106</v>
      </c>
      <c r="BK942" s="232">
        <f>ROUND(I942*H942,2)</f>
        <v>0</v>
      </c>
      <c r="BL942" s="19" t="s">
        <v>255</v>
      </c>
      <c r="BM942" s="231" t="s">
        <v>2298</v>
      </c>
    </row>
    <row r="943" s="2" customFormat="1" ht="16.5" customHeight="1">
      <c r="A943" s="40"/>
      <c r="B943" s="41"/>
      <c r="C943" s="220" t="s">
        <v>2299</v>
      </c>
      <c r="D943" s="220" t="s">
        <v>166</v>
      </c>
      <c r="E943" s="221" t="s">
        <v>2300</v>
      </c>
      <c r="F943" s="222" t="s">
        <v>2301</v>
      </c>
      <c r="G943" s="223" t="s">
        <v>394</v>
      </c>
      <c r="H943" s="224">
        <v>1</v>
      </c>
      <c r="I943" s="225"/>
      <c r="J943" s="226">
        <f>ROUND(I943*H943,2)</f>
        <v>0</v>
      </c>
      <c r="K943" s="222" t="s">
        <v>19</v>
      </c>
      <c r="L943" s="46"/>
      <c r="M943" s="227" t="s">
        <v>19</v>
      </c>
      <c r="N943" s="228" t="s">
        <v>44</v>
      </c>
      <c r="O943" s="86"/>
      <c r="P943" s="229">
        <f>O943*H943</f>
        <v>0</v>
      </c>
      <c r="Q943" s="229">
        <v>0</v>
      </c>
      <c r="R943" s="229">
        <f>Q943*H943</f>
        <v>0</v>
      </c>
      <c r="S943" s="229">
        <v>0</v>
      </c>
      <c r="T943" s="23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1" t="s">
        <v>171</v>
      </c>
      <c r="AT943" s="231" t="s">
        <v>166</v>
      </c>
      <c r="AU943" s="231" t="s">
        <v>106</v>
      </c>
      <c r="AY943" s="19" t="s">
        <v>163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9" t="s">
        <v>106</v>
      </c>
      <c r="BK943" s="232">
        <f>ROUND(I943*H943,2)</f>
        <v>0</v>
      </c>
      <c r="BL943" s="19" t="s">
        <v>171</v>
      </c>
      <c r="BM943" s="231" t="s">
        <v>2302</v>
      </c>
    </row>
    <row r="944" s="2" customFormat="1" ht="44.25" customHeight="1">
      <c r="A944" s="40"/>
      <c r="B944" s="41"/>
      <c r="C944" s="220" t="s">
        <v>2303</v>
      </c>
      <c r="D944" s="220" t="s">
        <v>166</v>
      </c>
      <c r="E944" s="221" t="s">
        <v>2304</v>
      </c>
      <c r="F944" s="222" t="s">
        <v>2305</v>
      </c>
      <c r="G944" s="223" t="s">
        <v>262</v>
      </c>
      <c r="H944" s="224">
        <v>12.999000000000001</v>
      </c>
      <c r="I944" s="225"/>
      <c r="J944" s="226">
        <f>ROUND(I944*H944,2)</f>
        <v>0</v>
      </c>
      <c r="K944" s="222" t="s">
        <v>170</v>
      </c>
      <c r="L944" s="46"/>
      <c r="M944" s="227" t="s">
        <v>19</v>
      </c>
      <c r="N944" s="228" t="s">
        <v>44</v>
      </c>
      <c r="O944" s="86"/>
      <c r="P944" s="229">
        <f>O944*H944</f>
        <v>0</v>
      </c>
      <c r="Q944" s="229">
        <v>0</v>
      </c>
      <c r="R944" s="229">
        <f>Q944*H944</f>
        <v>0</v>
      </c>
      <c r="S944" s="229">
        <v>0</v>
      </c>
      <c r="T944" s="23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1" t="s">
        <v>255</v>
      </c>
      <c r="AT944" s="231" t="s">
        <v>166</v>
      </c>
      <c r="AU944" s="231" t="s">
        <v>106</v>
      </c>
      <c r="AY944" s="19" t="s">
        <v>163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9" t="s">
        <v>106</v>
      </c>
      <c r="BK944" s="232">
        <f>ROUND(I944*H944,2)</f>
        <v>0</v>
      </c>
      <c r="BL944" s="19" t="s">
        <v>255</v>
      </c>
      <c r="BM944" s="231" t="s">
        <v>2306</v>
      </c>
    </row>
    <row r="945" s="12" customFormat="1" ht="22.8" customHeight="1">
      <c r="A945" s="12"/>
      <c r="B945" s="204"/>
      <c r="C945" s="205"/>
      <c r="D945" s="206" t="s">
        <v>71</v>
      </c>
      <c r="E945" s="218" t="s">
        <v>2307</v>
      </c>
      <c r="F945" s="218" t="s">
        <v>2308</v>
      </c>
      <c r="G945" s="205"/>
      <c r="H945" s="205"/>
      <c r="I945" s="208"/>
      <c r="J945" s="219">
        <f>BK945</f>
        <v>0</v>
      </c>
      <c r="K945" s="205"/>
      <c r="L945" s="210"/>
      <c r="M945" s="211"/>
      <c r="N945" s="212"/>
      <c r="O945" s="212"/>
      <c r="P945" s="213">
        <f>SUM(P946:P947)</f>
        <v>0</v>
      </c>
      <c r="Q945" s="212"/>
      <c r="R945" s="213">
        <f>SUM(R946:R947)</f>
        <v>0.11594</v>
      </c>
      <c r="S945" s="212"/>
      <c r="T945" s="214">
        <f>SUM(T946:T947)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5" t="s">
        <v>106</v>
      </c>
      <c r="AT945" s="216" t="s">
        <v>71</v>
      </c>
      <c r="AU945" s="216" t="s">
        <v>80</v>
      </c>
      <c r="AY945" s="215" t="s">
        <v>163</v>
      </c>
      <c r="BK945" s="217">
        <f>SUM(BK946:BK947)</f>
        <v>0</v>
      </c>
    </row>
    <row r="946" s="2" customFormat="1" ht="16.5" customHeight="1">
      <c r="A946" s="40"/>
      <c r="B946" s="41"/>
      <c r="C946" s="220" t="s">
        <v>2309</v>
      </c>
      <c r="D946" s="220" t="s">
        <v>166</v>
      </c>
      <c r="E946" s="221" t="s">
        <v>2310</v>
      </c>
      <c r="F946" s="222" t="s">
        <v>2311</v>
      </c>
      <c r="G946" s="223" t="s">
        <v>279</v>
      </c>
      <c r="H946" s="224">
        <v>62</v>
      </c>
      <c r="I946" s="225"/>
      <c r="J946" s="226">
        <f>ROUND(I946*H946,2)</f>
        <v>0</v>
      </c>
      <c r="K946" s="222" t="s">
        <v>170</v>
      </c>
      <c r="L946" s="46"/>
      <c r="M946" s="227" t="s">
        <v>19</v>
      </c>
      <c r="N946" s="228" t="s">
        <v>44</v>
      </c>
      <c r="O946" s="86"/>
      <c r="P946" s="229">
        <f>O946*H946</f>
        <v>0</v>
      </c>
      <c r="Q946" s="229">
        <v>0.0018699999999999999</v>
      </c>
      <c r="R946" s="229">
        <f>Q946*H946</f>
        <v>0.11594</v>
      </c>
      <c r="S946" s="229">
        <v>0</v>
      </c>
      <c r="T946" s="23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1" t="s">
        <v>255</v>
      </c>
      <c r="AT946" s="231" t="s">
        <v>166</v>
      </c>
      <c r="AU946" s="231" t="s">
        <v>106</v>
      </c>
      <c r="AY946" s="19" t="s">
        <v>163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19" t="s">
        <v>106</v>
      </c>
      <c r="BK946" s="232">
        <f>ROUND(I946*H946,2)</f>
        <v>0</v>
      </c>
      <c r="BL946" s="19" t="s">
        <v>255</v>
      </c>
      <c r="BM946" s="231" t="s">
        <v>2312</v>
      </c>
    </row>
    <row r="947" s="2" customFormat="1" ht="16.5" customHeight="1">
      <c r="A947" s="40"/>
      <c r="B947" s="41"/>
      <c r="C947" s="220" t="s">
        <v>2313</v>
      </c>
      <c r="D947" s="220" t="s">
        <v>166</v>
      </c>
      <c r="E947" s="221" t="s">
        <v>2314</v>
      </c>
      <c r="F947" s="222" t="s">
        <v>2315</v>
      </c>
      <c r="G947" s="223" t="s">
        <v>420</v>
      </c>
      <c r="H947" s="224">
        <v>3</v>
      </c>
      <c r="I947" s="225"/>
      <c r="J947" s="226">
        <f>ROUND(I947*H947,2)</f>
        <v>0</v>
      </c>
      <c r="K947" s="222" t="s">
        <v>19</v>
      </c>
      <c r="L947" s="46"/>
      <c r="M947" s="227" t="s">
        <v>19</v>
      </c>
      <c r="N947" s="228" t="s">
        <v>44</v>
      </c>
      <c r="O947" s="86"/>
      <c r="P947" s="229">
        <f>O947*H947</f>
        <v>0</v>
      </c>
      <c r="Q947" s="229">
        <v>0</v>
      </c>
      <c r="R947" s="229">
        <f>Q947*H947</f>
        <v>0</v>
      </c>
      <c r="S947" s="229">
        <v>0</v>
      </c>
      <c r="T947" s="23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1" t="s">
        <v>255</v>
      </c>
      <c r="AT947" s="231" t="s">
        <v>166</v>
      </c>
      <c r="AU947" s="231" t="s">
        <v>106</v>
      </c>
      <c r="AY947" s="19" t="s">
        <v>163</v>
      </c>
      <c r="BE947" s="232">
        <f>IF(N947="základní",J947,0)</f>
        <v>0</v>
      </c>
      <c r="BF947" s="232">
        <f>IF(N947="snížená",J947,0)</f>
        <v>0</v>
      </c>
      <c r="BG947" s="232">
        <f>IF(N947="zákl. přenesená",J947,0)</f>
        <v>0</v>
      </c>
      <c r="BH947" s="232">
        <f>IF(N947="sníž. přenesená",J947,0)</f>
        <v>0</v>
      </c>
      <c r="BI947" s="232">
        <f>IF(N947="nulová",J947,0)</f>
        <v>0</v>
      </c>
      <c r="BJ947" s="19" t="s">
        <v>106</v>
      </c>
      <c r="BK947" s="232">
        <f>ROUND(I947*H947,2)</f>
        <v>0</v>
      </c>
      <c r="BL947" s="19" t="s">
        <v>255</v>
      </c>
      <c r="BM947" s="231" t="s">
        <v>2316</v>
      </c>
    </row>
    <row r="948" s="12" customFormat="1" ht="22.8" customHeight="1">
      <c r="A948" s="12"/>
      <c r="B948" s="204"/>
      <c r="C948" s="205"/>
      <c r="D948" s="206" t="s">
        <v>71</v>
      </c>
      <c r="E948" s="218" t="s">
        <v>655</v>
      </c>
      <c r="F948" s="218" t="s">
        <v>656</v>
      </c>
      <c r="G948" s="205"/>
      <c r="H948" s="205"/>
      <c r="I948" s="208"/>
      <c r="J948" s="219">
        <f>BK948</f>
        <v>0</v>
      </c>
      <c r="K948" s="205"/>
      <c r="L948" s="210"/>
      <c r="M948" s="211"/>
      <c r="N948" s="212"/>
      <c r="O948" s="212"/>
      <c r="P948" s="213">
        <f>SUM(P949:P954)</f>
        <v>0</v>
      </c>
      <c r="Q948" s="212"/>
      <c r="R948" s="213">
        <f>SUM(R949:R954)</f>
        <v>0.11656</v>
      </c>
      <c r="S948" s="212"/>
      <c r="T948" s="214">
        <f>SUM(T949:T954)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15" t="s">
        <v>106</v>
      </c>
      <c r="AT948" s="216" t="s">
        <v>71</v>
      </c>
      <c r="AU948" s="216" t="s">
        <v>80</v>
      </c>
      <c r="AY948" s="215" t="s">
        <v>163</v>
      </c>
      <c r="BK948" s="217">
        <f>SUM(BK949:BK954)</f>
        <v>0</v>
      </c>
    </row>
    <row r="949" s="2" customFormat="1" ht="21.75" customHeight="1">
      <c r="A949" s="40"/>
      <c r="B949" s="41"/>
      <c r="C949" s="220" t="s">
        <v>2317</v>
      </c>
      <c r="D949" s="220" t="s">
        <v>166</v>
      </c>
      <c r="E949" s="221" t="s">
        <v>2318</v>
      </c>
      <c r="F949" s="222" t="s">
        <v>2319</v>
      </c>
      <c r="G949" s="223" t="s">
        <v>530</v>
      </c>
      <c r="H949" s="224">
        <v>4</v>
      </c>
      <c r="I949" s="225"/>
      <c r="J949" s="226">
        <f>ROUND(I949*H949,2)</f>
        <v>0</v>
      </c>
      <c r="K949" s="222" t="s">
        <v>170</v>
      </c>
      <c r="L949" s="46"/>
      <c r="M949" s="227" t="s">
        <v>19</v>
      </c>
      <c r="N949" s="228" t="s">
        <v>44</v>
      </c>
      <c r="O949" s="86"/>
      <c r="P949" s="229">
        <f>O949*H949</f>
        <v>0</v>
      </c>
      <c r="Q949" s="229">
        <v>0.029139999999999999</v>
      </c>
      <c r="R949" s="229">
        <f>Q949*H949</f>
        <v>0.11656</v>
      </c>
      <c r="S949" s="229">
        <v>0</v>
      </c>
      <c r="T949" s="23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1" t="s">
        <v>255</v>
      </c>
      <c r="AT949" s="231" t="s">
        <v>166</v>
      </c>
      <c r="AU949" s="231" t="s">
        <v>106</v>
      </c>
      <c r="AY949" s="19" t="s">
        <v>163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9" t="s">
        <v>106</v>
      </c>
      <c r="BK949" s="232">
        <f>ROUND(I949*H949,2)</f>
        <v>0</v>
      </c>
      <c r="BL949" s="19" t="s">
        <v>255</v>
      </c>
      <c r="BM949" s="231" t="s">
        <v>2320</v>
      </c>
    </row>
    <row r="950" s="13" customFormat="1">
      <c r="A950" s="13"/>
      <c r="B950" s="233"/>
      <c r="C950" s="234"/>
      <c r="D950" s="235" t="s">
        <v>173</v>
      </c>
      <c r="E950" s="236" t="s">
        <v>19</v>
      </c>
      <c r="F950" s="237" t="s">
        <v>1310</v>
      </c>
      <c r="G950" s="234"/>
      <c r="H950" s="238">
        <v>1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173</v>
      </c>
      <c r="AU950" s="244" t="s">
        <v>106</v>
      </c>
      <c r="AV950" s="13" t="s">
        <v>106</v>
      </c>
      <c r="AW950" s="13" t="s">
        <v>33</v>
      </c>
      <c r="AX950" s="13" t="s">
        <v>72</v>
      </c>
      <c r="AY950" s="244" t="s">
        <v>163</v>
      </c>
    </row>
    <row r="951" s="13" customFormat="1">
      <c r="A951" s="13"/>
      <c r="B951" s="233"/>
      <c r="C951" s="234"/>
      <c r="D951" s="235" t="s">
        <v>173</v>
      </c>
      <c r="E951" s="236" t="s">
        <v>19</v>
      </c>
      <c r="F951" s="237" t="s">
        <v>2321</v>
      </c>
      <c r="G951" s="234"/>
      <c r="H951" s="238">
        <v>1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173</v>
      </c>
      <c r="AU951" s="244" t="s">
        <v>106</v>
      </c>
      <c r="AV951" s="13" t="s">
        <v>106</v>
      </c>
      <c r="AW951" s="13" t="s">
        <v>33</v>
      </c>
      <c r="AX951" s="13" t="s">
        <v>72</v>
      </c>
      <c r="AY951" s="244" t="s">
        <v>163</v>
      </c>
    </row>
    <row r="952" s="13" customFormat="1">
      <c r="A952" s="13"/>
      <c r="B952" s="233"/>
      <c r="C952" s="234"/>
      <c r="D952" s="235" t="s">
        <v>173</v>
      </c>
      <c r="E952" s="236" t="s">
        <v>19</v>
      </c>
      <c r="F952" s="237" t="s">
        <v>2322</v>
      </c>
      <c r="G952" s="234"/>
      <c r="H952" s="238">
        <v>1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173</v>
      </c>
      <c r="AU952" s="244" t="s">
        <v>106</v>
      </c>
      <c r="AV952" s="13" t="s">
        <v>106</v>
      </c>
      <c r="AW952" s="13" t="s">
        <v>33</v>
      </c>
      <c r="AX952" s="13" t="s">
        <v>72</v>
      </c>
      <c r="AY952" s="244" t="s">
        <v>163</v>
      </c>
    </row>
    <row r="953" s="13" customFormat="1">
      <c r="A953" s="13"/>
      <c r="B953" s="233"/>
      <c r="C953" s="234"/>
      <c r="D953" s="235" t="s">
        <v>173</v>
      </c>
      <c r="E953" s="236" t="s">
        <v>19</v>
      </c>
      <c r="F953" s="237" t="s">
        <v>2323</v>
      </c>
      <c r="G953" s="234"/>
      <c r="H953" s="238">
        <v>1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173</v>
      </c>
      <c r="AU953" s="244" t="s">
        <v>106</v>
      </c>
      <c r="AV953" s="13" t="s">
        <v>106</v>
      </c>
      <c r="AW953" s="13" t="s">
        <v>33</v>
      </c>
      <c r="AX953" s="13" t="s">
        <v>72</v>
      </c>
      <c r="AY953" s="244" t="s">
        <v>163</v>
      </c>
    </row>
    <row r="954" s="14" customFormat="1">
      <c r="A954" s="14"/>
      <c r="B954" s="245"/>
      <c r="C954" s="246"/>
      <c r="D954" s="235" t="s">
        <v>173</v>
      </c>
      <c r="E954" s="247" t="s">
        <v>19</v>
      </c>
      <c r="F954" s="248" t="s">
        <v>175</v>
      </c>
      <c r="G954" s="246"/>
      <c r="H954" s="249">
        <v>4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173</v>
      </c>
      <c r="AU954" s="255" t="s">
        <v>106</v>
      </c>
      <c r="AV954" s="14" t="s">
        <v>171</v>
      </c>
      <c r="AW954" s="14" t="s">
        <v>33</v>
      </c>
      <c r="AX954" s="14" t="s">
        <v>80</v>
      </c>
      <c r="AY954" s="255" t="s">
        <v>163</v>
      </c>
    </row>
    <row r="955" s="12" customFormat="1" ht="22.8" customHeight="1">
      <c r="A955" s="12"/>
      <c r="B955" s="204"/>
      <c r="C955" s="205"/>
      <c r="D955" s="206" t="s">
        <v>71</v>
      </c>
      <c r="E955" s="218" t="s">
        <v>787</v>
      </c>
      <c r="F955" s="218" t="s">
        <v>788</v>
      </c>
      <c r="G955" s="205"/>
      <c r="H955" s="205"/>
      <c r="I955" s="208"/>
      <c r="J955" s="219">
        <f>BK955</f>
        <v>0</v>
      </c>
      <c r="K955" s="205"/>
      <c r="L955" s="210"/>
      <c r="M955" s="211"/>
      <c r="N955" s="212"/>
      <c r="O955" s="212"/>
      <c r="P955" s="213">
        <f>SUM(P956:P965)</f>
        <v>0</v>
      </c>
      <c r="Q955" s="212"/>
      <c r="R955" s="213">
        <f>SUM(R956:R965)</f>
        <v>3.0810040000000001</v>
      </c>
      <c r="S955" s="212"/>
      <c r="T955" s="214">
        <f>SUM(T956:T965)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5" t="s">
        <v>106</v>
      </c>
      <c r="AT955" s="216" t="s">
        <v>71</v>
      </c>
      <c r="AU955" s="216" t="s">
        <v>80</v>
      </c>
      <c r="AY955" s="215" t="s">
        <v>163</v>
      </c>
      <c r="BK955" s="217">
        <f>SUM(BK956:BK965)</f>
        <v>0</v>
      </c>
    </row>
    <row r="956" s="2" customFormat="1" ht="44.25" customHeight="1">
      <c r="A956" s="40"/>
      <c r="B956" s="41"/>
      <c r="C956" s="220" t="s">
        <v>2324</v>
      </c>
      <c r="D956" s="220" t="s">
        <v>166</v>
      </c>
      <c r="E956" s="221" t="s">
        <v>2325</v>
      </c>
      <c r="F956" s="222" t="s">
        <v>2326</v>
      </c>
      <c r="G956" s="223" t="s">
        <v>169</v>
      </c>
      <c r="H956" s="224">
        <v>89.900000000000006</v>
      </c>
      <c r="I956" s="225"/>
      <c r="J956" s="226">
        <f>ROUND(I956*H956,2)</f>
        <v>0</v>
      </c>
      <c r="K956" s="222" t="s">
        <v>170</v>
      </c>
      <c r="L956" s="46"/>
      <c r="M956" s="227" t="s">
        <v>19</v>
      </c>
      <c r="N956" s="228" t="s">
        <v>44</v>
      </c>
      <c r="O956" s="86"/>
      <c r="P956" s="229">
        <f>O956*H956</f>
        <v>0</v>
      </c>
      <c r="Q956" s="229">
        <v>0.01396</v>
      </c>
      <c r="R956" s="229">
        <f>Q956*H956</f>
        <v>1.255004</v>
      </c>
      <c r="S956" s="229">
        <v>0</v>
      </c>
      <c r="T956" s="230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1" t="s">
        <v>255</v>
      </c>
      <c r="AT956" s="231" t="s">
        <v>166</v>
      </c>
      <c r="AU956" s="231" t="s">
        <v>106</v>
      </c>
      <c r="AY956" s="19" t="s">
        <v>163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9" t="s">
        <v>106</v>
      </c>
      <c r="BK956" s="232">
        <f>ROUND(I956*H956,2)</f>
        <v>0</v>
      </c>
      <c r="BL956" s="19" t="s">
        <v>255</v>
      </c>
      <c r="BM956" s="231" t="s">
        <v>2327</v>
      </c>
    </row>
    <row r="957" s="13" customFormat="1">
      <c r="A957" s="13"/>
      <c r="B957" s="233"/>
      <c r="C957" s="234"/>
      <c r="D957" s="235" t="s">
        <v>173</v>
      </c>
      <c r="E957" s="236" t="s">
        <v>19</v>
      </c>
      <c r="F957" s="237" t="s">
        <v>2328</v>
      </c>
      <c r="G957" s="234"/>
      <c r="H957" s="238">
        <v>2.8999999999999999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173</v>
      </c>
      <c r="AU957" s="244" t="s">
        <v>106</v>
      </c>
      <c r="AV957" s="13" t="s">
        <v>106</v>
      </c>
      <c r="AW957" s="13" t="s">
        <v>33</v>
      </c>
      <c r="AX957" s="13" t="s">
        <v>72</v>
      </c>
      <c r="AY957" s="244" t="s">
        <v>163</v>
      </c>
    </row>
    <row r="958" s="13" customFormat="1">
      <c r="A958" s="13"/>
      <c r="B958" s="233"/>
      <c r="C958" s="234"/>
      <c r="D958" s="235" t="s">
        <v>173</v>
      </c>
      <c r="E958" s="236" t="s">
        <v>19</v>
      </c>
      <c r="F958" s="237" t="s">
        <v>2329</v>
      </c>
      <c r="G958" s="234"/>
      <c r="H958" s="238">
        <v>87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173</v>
      </c>
      <c r="AU958" s="244" t="s">
        <v>106</v>
      </c>
      <c r="AV958" s="13" t="s">
        <v>106</v>
      </c>
      <c r="AW958" s="13" t="s">
        <v>33</v>
      </c>
      <c r="AX958" s="13" t="s">
        <v>72</v>
      </c>
      <c r="AY958" s="244" t="s">
        <v>163</v>
      </c>
    </row>
    <row r="959" s="14" customFormat="1">
      <c r="A959" s="14"/>
      <c r="B959" s="245"/>
      <c r="C959" s="246"/>
      <c r="D959" s="235" t="s">
        <v>173</v>
      </c>
      <c r="E959" s="247" t="s">
        <v>19</v>
      </c>
      <c r="F959" s="248" t="s">
        <v>175</v>
      </c>
      <c r="G959" s="246"/>
      <c r="H959" s="249">
        <v>89.900000000000006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173</v>
      </c>
      <c r="AU959" s="255" t="s">
        <v>106</v>
      </c>
      <c r="AV959" s="14" t="s">
        <v>171</v>
      </c>
      <c r="AW959" s="14" t="s">
        <v>33</v>
      </c>
      <c r="AX959" s="14" t="s">
        <v>80</v>
      </c>
      <c r="AY959" s="255" t="s">
        <v>163</v>
      </c>
    </row>
    <row r="960" s="2" customFormat="1" ht="16.5" customHeight="1">
      <c r="A960" s="40"/>
      <c r="B960" s="41"/>
      <c r="C960" s="220" t="s">
        <v>2330</v>
      </c>
      <c r="D960" s="220" t="s">
        <v>166</v>
      </c>
      <c r="E960" s="221" t="s">
        <v>2331</v>
      </c>
      <c r="F960" s="222" t="s">
        <v>2332</v>
      </c>
      <c r="G960" s="223" t="s">
        <v>394</v>
      </c>
      <c r="H960" s="224">
        <v>1</v>
      </c>
      <c r="I960" s="225"/>
      <c r="J960" s="226">
        <f>ROUND(I960*H960,2)</f>
        <v>0</v>
      </c>
      <c r="K960" s="222" t="s">
        <v>19</v>
      </c>
      <c r="L960" s="46"/>
      <c r="M960" s="227" t="s">
        <v>19</v>
      </c>
      <c r="N960" s="228" t="s">
        <v>44</v>
      </c>
      <c r="O960" s="86"/>
      <c r="P960" s="229">
        <f>O960*H960</f>
        <v>0</v>
      </c>
      <c r="Q960" s="229">
        <v>0</v>
      </c>
      <c r="R960" s="229">
        <f>Q960*H960</f>
        <v>0</v>
      </c>
      <c r="S960" s="229">
        <v>0</v>
      </c>
      <c r="T960" s="23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1" t="s">
        <v>255</v>
      </c>
      <c r="AT960" s="231" t="s">
        <v>166</v>
      </c>
      <c r="AU960" s="231" t="s">
        <v>106</v>
      </c>
      <c r="AY960" s="19" t="s">
        <v>163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9" t="s">
        <v>106</v>
      </c>
      <c r="BK960" s="232">
        <f>ROUND(I960*H960,2)</f>
        <v>0</v>
      </c>
      <c r="BL960" s="19" t="s">
        <v>255</v>
      </c>
      <c r="BM960" s="231" t="s">
        <v>2333</v>
      </c>
    </row>
    <row r="961" s="2" customFormat="1" ht="33" customHeight="1">
      <c r="A961" s="40"/>
      <c r="B961" s="41"/>
      <c r="C961" s="220" t="s">
        <v>2334</v>
      </c>
      <c r="D961" s="220" t="s">
        <v>166</v>
      </c>
      <c r="E961" s="221" t="s">
        <v>2335</v>
      </c>
      <c r="F961" s="222" t="s">
        <v>2336</v>
      </c>
      <c r="G961" s="223" t="s">
        <v>169</v>
      </c>
      <c r="H961" s="224">
        <v>100</v>
      </c>
      <c r="I961" s="225"/>
      <c r="J961" s="226">
        <f>ROUND(I961*H961,2)</f>
        <v>0</v>
      </c>
      <c r="K961" s="222" t="s">
        <v>170</v>
      </c>
      <c r="L961" s="46"/>
      <c r="M961" s="227" t="s">
        <v>19</v>
      </c>
      <c r="N961" s="228" t="s">
        <v>44</v>
      </c>
      <c r="O961" s="86"/>
      <c r="P961" s="229">
        <f>O961*H961</f>
        <v>0</v>
      </c>
      <c r="Q961" s="229">
        <v>0</v>
      </c>
      <c r="R961" s="229">
        <f>Q961*H961</f>
        <v>0</v>
      </c>
      <c r="S961" s="229">
        <v>0</v>
      </c>
      <c r="T961" s="230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1" t="s">
        <v>255</v>
      </c>
      <c r="AT961" s="231" t="s">
        <v>166</v>
      </c>
      <c r="AU961" s="231" t="s">
        <v>106</v>
      </c>
      <c r="AY961" s="19" t="s">
        <v>163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19" t="s">
        <v>106</v>
      </c>
      <c r="BK961" s="232">
        <f>ROUND(I961*H961,2)</f>
        <v>0</v>
      </c>
      <c r="BL961" s="19" t="s">
        <v>255</v>
      </c>
      <c r="BM961" s="231" t="s">
        <v>2337</v>
      </c>
    </row>
    <row r="962" s="13" customFormat="1">
      <c r="A962" s="13"/>
      <c r="B962" s="233"/>
      <c r="C962" s="234"/>
      <c r="D962" s="235" t="s">
        <v>173</v>
      </c>
      <c r="E962" s="236" t="s">
        <v>19</v>
      </c>
      <c r="F962" s="237" t="s">
        <v>2338</v>
      </c>
      <c r="G962" s="234"/>
      <c r="H962" s="238">
        <v>100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173</v>
      </c>
      <c r="AU962" s="244" t="s">
        <v>106</v>
      </c>
      <c r="AV962" s="13" t="s">
        <v>106</v>
      </c>
      <c r="AW962" s="13" t="s">
        <v>33</v>
      </c>
      <c r="AX962" s="13" t="s">
        <v>80</v>
      </c>
      <c r="AY962" s="244" t="s">
        <v>163</v>
      </c>
    </row>
    <row r="963" s="2" customFormat="1" ht="16.5" customHeight="1">
      <c r="A963" s="40"/>
      <c r="B963" s="41"/>
      <c r="C963" s="283" t="s">
        <v>2339</v>
      </c>
      <c r="D963" s="283" t="s">
        <v>1127</v>
      </c>
      <c r="E963" s="284" t="s">
        <v>2340</v>
      </c>
      <c r="F963" s="285" t="s">
        <v>2341</v>
      </c>
      <c r="G963" s="286" t="s">
        <v>169</v>
      </c>
      <c r="H963" s="287">
        <v>110</v>
      </c>
      <c r="I963" s="288"/>
      <c r="J963" s="289">
        <f>ROUND(I963*H963,2)</f>
        <v>0</v>
      </c>
      <c r="K963" s="285" t="s">
        <v>170</v>
      </c>
      <c r="L963" s="290"/>
      <c r="M963" s="291" t="s">
        <v>19</v>
      </c>
      <c r="N963" s="292" t="s">
        <v>44</v>
      </c>
      <c r="O963" s="86"/>
      <c r="P963" s="229">
        <f>O963*H963</f>
        <v>0</v>
      </c>
      <c r="Q963" s="229">
        <v>0.0166</v>
      </c>
      <c r="R963" s="229">
        <f>Q963*H963</f>
        <v>1.8260000000000001</v>
      </c>
      <c r="S963" s="229">
        <v>0</v>
      </c>
      <c r="T963" s="230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31" t="s">
        <v>340</v>
      </c>
      <c r="AT963" s="231" t="s">
        <v>1127</v>
      </c>
      <c r="AU963" s="231" t="s">
        <v>106</v>
      </c>
      <c r="AY963" s="19" t="s">
        <v>163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19" t="s">
        <v>106</v>
      </c>
      <c r="BK963" s="232">
        <f>ROUND(I963*H963,2)</f>
        <v>0</v>
      </c>
      <c r="BL963" s="19" t="s">
        <v>255</v>
      </c>
      <c r="BM963" s="231" t="s">
        <v>2342</v>
      </c>
    </row>
    <row r="964" s="13" customFormat="1">
      <c r="A964" s="13"/>
      <c r="B964" s="233"/>
      <c r="C964" s="234"/>
      <c r="D964" s="235" t="s">
        <v>173</v>
      </c>
      <c r="E964" s="234"/>
      <c r="F964" s="237" t="s">
        <v>2343</v>
      </c>
      <c r="G964" s="234"/>
      <c r="H964" s="238">
        <v>110</v>
      </c>
      <c r="I964" s="239"/>
      <c r="J964" s="234"/>
      <c r="K964" s="234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173</v>
      </c>
      <c r="AU964" s="244" t="s">
        <v>106</v>
      </c>
      <c r="AV964" s="13" t="s">
        <v>106</v>
      </c>
      <c r="AW964" s="13" t="s">
        <v>4</v>
      </c>
      <c r="AX964" s="13" t="s">
        <v>80</v>
      </c>
      <c r="AY964" s="244" t="s">
        <v>163</v>
      </c>
    </row>
    <row r="965" s="2" customFormat="1" ht="44.25" customHeight="1">
      <c r="A965" s="40"/>
      <c r="B965" s="41"/>
      <c r="C965" s="220" t="s">
        <v>2344</v>
      </c>
      <c r="D965" s="220" t="s">
        <v>166</v>
      </c>
      <c r="E965" s="221" t="s">
        <v>2345</v>
      </c>
      <c r="F965" s="222" t="s">
        <v>2346</v>
      </c>
      <c r="G965" s="223" t="s">
        <v>262</v>
      </c>
      <c r="H965" s="224">
        <v>3.081</v>
      </c>
      <c r="I965" s="225"/>
      <c r="J965" s="226">
        <f>ROUND(I965*H965,2)</f>
        <v>0</v>
      </c>
      <c r="K965" s="222" t="s">
        <v>170</v>
      </c>
      <c r="L965" s="46"/>
      <c r="M965" s="227" t="s">
        <v>19</v>
      </c>
      <c r="N965" s="228" t="s">
        <v>44</v>
      </c>
      <c r="O965" s="86"/>
      <c r="P965" s="229">
        <f>O965*H965</f>
        <v>0</v>
      </c>
      <c r="Q965" s="229">
        <v>0</v>
      </c>
      <c r="R965" s="229">
        <f>Q965*H965</f>
        <v>0</v>
      </c>
      <c r="S965" s="229">
        <v>0</v>
      </c>
      <c r="T965" s="230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1" t="s">
        <v>255</v>
      </c>
      <c r="AT965" s="231" t="s">
        <v>166</v>
      </c>
      <c r="AU965" s="231" t="s">
        <v>106</v>
      </c>
      <c r="AY965" s="19" t="s">
        <v>163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19" t="s">
        <v>106</v>
      </c>
      <c r="BK965" s="232">
        <f>ROUND(I965*H965,2)</f>
        <v>0</v>
      </c>
      <c r="BL965" s="19" t="s">
        <v>255</v>
      </c>
      <c r="BM965" s="231" t="s">
        <v>2347</v>
      </c>
    </row>
    <row r="966" s="12" customFormat="1" ht="22.8" customHeight="1">
      <c r="A966" s="12"/>
      <c r="B966" s="204"/>
      <c r="C966" s="205"/>
      <c r="D966" s="206" t="s">
        <v>71</v>
      </c>
      <c r="E966" s="218" t="s">
        <v>809</v>
      </c>
      <c r="F966" s="218" t="s">
        <v>810</v>
      </c>
      <c r="G966" s="205"/>
      <c r="H966" s="205"/>
      <c r="I966" s="208"/>
      <c r="J966" s="219">
        <f>BK966</f>
        <v>0</v>
      </c>
      <c r="K966" s="205"/>
      <c r="L966" s="210"/>
      <c r="M966" s="211"/>
      <c r="N966" s="212"/>
      <c r="O966" s="212"/>
      <c r="P966" s="213">
        <f>SUM(P967:P1009)</f>
        <v>0</v>
      </c>
      <c r="Q966" s="212"/>
      <c r="R966" s="213">
        <f>SUM(R967:R1009)</f>
        <v>22.473563299999995</v>
      </c>
      <c r="S966" s="212"/>
      <c r="T966" s="214">
        <f>SUM(T967:T1009)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15" t="s">
        <v>106</v>
      </c>
      <c r="AT966" s="216" t="s">
        <v>71</v>
      </c>
      <c r="AU966" s="216" t="s">
        <v>80</v>
      </c>
      <c r="AY966" s="215" t="s">
        <v>163</v>
      </c>
      <c r="BK966" s="217">
        <f>SUM(BK967:BK1009)</f>
        <v>0</v>
      </c>
    </row>
    <row r="967" s="2" customFormat="1" ht="44.25" customHeight="1">
      <c r="A967" s="40"/>
      <c r="B967" s="41"/>
      <c r="C967" s="220" t="s">
        <v>2348</v>
      </c>
      <c r="D967" s="220" t="s">
        <v>166</v>
      </c>
      <c r="E967" s="221" t="s">
        <v>2349</v>
      </c>
      <c r="F967" s="222" t="s">
        <v>2350</v>
      </c>
      <c r="G967" s="223" t="s">
        <v>169</v>
      </c>
      <c r="H967" s="224">
        <v>698</v>
      </c>
      <c r="I967" s="225"/>
      <c r="J967" s="226">
        <f>ROUND(I967*H967,2)</f>
        <v>0</v>
      </c>
      <c r="K967" s="222" t="s">
        <v>170</v>
      </c>
      <c r="L967" s="46"/>
      <c r="M967" s="227" t="s">
        <v>19</v>
      </c>
      <c r="N967" s="228" t="s">
        <v>44</v>
      </c>
      <c r="O967" s="86"/>
      <c r="P967" s="229">
        <f>O967*H967</f>
        <v>0</v>
      </c>
      <c r="Q967" s="229">
        <v>0.01261</v>
      </c>
      <c r="R967" s="229">
        <f>Q967*H967</f>
        <v>8.801779999999999</v>
      </c>
      <c r="S967" s="229">
        <v>0</v>
      </c>
      <c r="T967" s="230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1" t="s">
        <v>255</v>
      </c>
      <c r="AT967" s="231" t="s">
        <v>166</v>
      </c>
      <c r="AU967" s="231" t="s">
        <v>106</v>
      </c>
      <c r="AY967" s="19" t="s">
        <v>163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9" t="s">
        <v>106</v>
      </c>
      <c r="BK967" s="232">
        <f>ROUND(I967*H967,2)</f>
        <v>0</v>
      </c>
      <c r="BL967" s="19" t="s">
        <v>255</v>
      </c>
      <c r="BM967" s="231" t="s">
        <v>2351</v>
      </c>
    </row>
    <row r="968" s="13" customFormat="1">
      <c r="A968" s="13"/>
      <c r="B968" s="233"/>
      <c r="C968" s="234"/>
      <c r="D968" s="235" t="s">
        <v>173</v>
      </c>
      <c r="E968" s="236" t="s">
        <v>19</v>
      </c>
      <c r="F968" s="237" t="s">
        <v>2352</v>
      </c>
      <c r="G968" s="234"/>
      <c r="H968" s="238">
        <v>180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173</v>
      </c>
      <c r="AU968" s="244" t="s">
        <v>106</v>
      </c>
      <c r="AV968" s="13" t="s">
        <v>106</v>
      </c>
      <c r="AW968" s="13" t="s">
        <v>33</v>
      </c>
      <c r="AX968" s="13" t="s">
        <v>72</v>
      </c>
      <c r="AY968" s="244" t="s">
        <v>163</v>
      </c>
    </row>
    <row r="969" s="13" customFormat="1">
      <c r="A969" s="13"/>
      <c r="B969" s="233"/>
      <c r="C969" s="234"/>
      <c r="D969" s="235" t="s">
        <v>173</v>
      </c>
      <c r="E969" s="236" t="s">
        <v>19</v>
      </c>
      <c r="F969" s="237" t="s">
        <v>2353</v>
      </c>
      <c r="G969" s="234"/>
      <c r="H969" s="238">
        <v>235</v>
      </c>
      <c r="I969" s="239"/>
      <c r="J969" s="234"/>
      <c r="K969" s="234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173</v>
      </c>
      <c r="AU969" s="244" t="s">
        <v>106</v>
      </c>
      <c r="AV969" s="13" t="s">
        <v>106</v>
      </c>
      <c r="AW969" s="13" t="s">
        <v>33</v>
      </c>
      <c r="AX969" s="13" t="s">
        <v>72</v>
      </c>
      <c r="AY969" s="244" t="s">
        <v>163</v>
      </c>
    </row>
    <row r="970" s="13" customFormat="1">
      <c r="A970" s="13"/>
      <c r="B970" s="233"/>
      <c r="C970" s="234"/>
      <c r="D970" s="235" t="s">
        <v>173</v>
      </c>
      <c r="E970" s="236" t="s">
        <v>19</v>
      </c>
      <c r="F970" s="237" t="s">
        <v>2354</v>
      </c>
      <c r="G970" s="234"/>
      <c r="H970" s="238">
        <v>242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173</v>
      </c>
      <c r="AU970" s="244" t="s">
        <v>106</v>
      </c>
      <c r="AV970" s="13" t="s">
        <v>106</v>
      </c>
      <c r="AW970" s="13" t="s">
        <v>33</v>
      </c>
      <c r="AX970" s="13" t="s">
        <v>72</v>
      </c>
      <c r="AY970" s="244" t="s">
        <v>163</v>
      </c>
    </row>
    <row r="971" s="13" customFormat="1">
      <c r="A971" s="13"/>
      <c r="B971" s="233"/>
      <c r="C971" s="234"/>
      <c r="D971" s="235" t="s">
        <v>173</v>
      </c>
      <c r="E971" s="236" t="s">
        <v>19</v>
      </c>
      <c r="F971" s="237" t="s">
        <v>2355</v>
      </c>
      <c r="G971" s="234"/>
      <c r="H971" s="238">
        <v>41</v>
      </c>
      <c r="I971" s="239"/>
      <c r="J971" s="234"/>
      <c r="K971" s="234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173</v>
      </c>
      <c r="AU971" s="244" t="s">
        <v>106</v>
      </c>
      <c r="AV971" s="13" t="s">
        <v>106</v>
      </c>
      <c r="AW971" s="13" t="s">
        <v>33</v>
      </c>
      <c r="AX971" s="13" t="s">
        <v>72</v>
      </c>
      <c r="AY971" s="244" t="s">
        <v>163</v>
      </c>
    </row>
    <row r="972" s="14" customFormat="1">
      <c r="A972" s="14"/>
      <c r="B972" s="245"/>
      <c r="C972" s="246"/>
      <c r="D972" s="235" t="s">
        <v>173</v>
      </c>
      <c r="E972" s="247" t="s">
        <v>1014</v>
      </c>
      <c r="F972" s="248" t="s">
        <v>175</v>
      </c>
      <c r="G972" s="246"/>
      <c r="H972" s="249">
        <v>698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173</v>
      </c>
      <c r="AU972" s="255" t="s">
        <v>106</v>
      </c>
      <c r="AV972" s="14" t="s">
        <v>171</v>
      </c>
      <c r="AW972" s="14" t="s">
        <v>33</v>
      </c>
      <c r="AX972" s="14" t="s">
        <v>80</v>
      </c>
      <c r="AY972" s="255" t="s">
        <v>163</v>
      </c>
    </row>
    <row r="973" s="2" customFormat="1" ht="44.25" customHeight="1">
      <c r="A973" s="40"/>
      <c r="B973" s="41"/>
      <c r="C973" s="220" t="s">
        <v>2356</v>
      </c>
      <c r="D973" s="220" t="s">
        <v>166</v>
      </c>
      <c r="E973" s="221" t="s">
        <v>2357</v>
      </c>
      <c r="F973" s="222" t="s">
        <v>2358</v>
      </c>
      <c r="G973" s="223" t="s">
        <v>169</v>
      </c>
      <c r="H973" s="224">
        <v>291</v>
      </c>
      <c r="I973" s="225"/>
      <c r="J973" s="226">
        <f>ROUND(I973*H973,2)</f>
        <v>0</v>
      </c>
      <c r="K973" s="222" t="s">
        <v>170</v>
      </c>
      <c r="L973" s="46"/>
      <c r="M973" s="227" t="s">
        <v>19</v>
      </c>
      <c r="N973" s="228" t="s">
        <v>44</v>
      </c>
      <c r="O973" s="86"/>
      <c r="P973" s="229">
        <f>O973*H973</f>
        <v>0</v>
      </c>
      <c r="Q973" s="229">
        <v>0.012919999999999999</v>
      </c>
      <c r="R973" s="229">
        <f>Q973*H973</f>
        <v>3.7597199999999997</v>
      </c>
      <c r="S973" s="229">
        <v>0</v>
      </c>
      <c r="T973" s="230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1" t="s">
        <v>255</v>
      </c>
      <c r="AT973" s="231" t="s">
        <v>166</v>
      </c>
      <c r="AU973" s="231" t="s">
        <v>106</v>
      </c>
      <c r="AY973" s="19" t="s">
        <v>163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9" t="s">
        <v>106</v>
      </c>
      <c r="BK973" s="232">
        <f>ROUND(I973*H973,2)</f>
        <v>0</v>
      </c>
      <c r="BL973" s="19" t="s">
        <v>255</v>
      </c>
      <c r="BM973" s="231" t="s">
        <v>2359</v>
      </c>
    </row>
    <row r="974" s="13" customFormat="1">
      <c r="A974" s="13"/>
      <c r="B974" s="233"/>
      <c r="C974" s="234"/>
      <c r="D974" s="235" t="s">
        <v>173</v>
      </c>
      <c r="E974" s="236" t="s">
        <v>19</v>
      </c>
      <c r="F974" s="237" t="s">
        <v>2360</v>
      </c>
      <c r="G974" s="234"/>
      <c r="H974" s="238">
        <v>48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173</v>
      </c>
      <c r="AU974" s="244" t="s">
        <v>106</v>
      </c>
      <c r="AV974" s="13" t="s">
        <v>106</v>
      </c>
      <c r="AW974" s="13" t="s">
        <v>33</v>
      </c>
      <c r="AX974" s="13" t="s">
        <v>72</v>
      </c>
      <c r="AY974" s="244" t="s">
        <v>163</v>
      </c>
    </row>
    <row r="975" s="13" customFormat="1">
      <c r="A975" s="13"/>
      <c r="B975" s="233"/>
      <c r="C975" s="234"/>
      <c r="D975" s="235" t="s">
        <v>173</v>
      </c>
      <c r="E975" s="236" t="s">
        <v>19</v>
      </c>
      <c r="F975" s="237" t="s">
        <v>2361</v>
      </c>
      <c r="G975" s="234"/>
      <c r="H975" s="238">
        <v>70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173</v>
      </c>
      <c r="AU975" s="244" t="s">
        <v>106</v>
      </c>
      <c r="AV975" s="13" t="s">
        <v>106</v>
      </c>
      <c r="AW975" s="13" t="s">
        <v>33</v>
      </c>
      <c r="AX975" s="13" t="s">
        <v>72</v>
      </c>
      <c r="AY975" s="244" t="s">
        <v>163</v>
      </c>
    </row>
    <row r="976" s="13" customFormat="1">
      <c r="A976" s="13"/>
      <c r="B976" s="233"/>
      <c r="C976" s="234"/>
      <c r="D976" s="235" t="s">
        <v>173</v>
      </c>
      <c r="E976" s="236" t="s">
        <v>19</v>
      </c>
      <c r="F976" s="237" t="s">
        <v>2362</v>
      </c>
      <c r="G976" s="234"/>
      <c r="H976" s="238">
        <v>75</v>
      </c>
      <c r="I976" s="239"/>
      <c r="J976" s="234"/>
      <c r="K976" s="234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173</v>
      </c>
      <c r="AU976" s="244" t="s">
        <v>106</v>
      </c>
      <c r="AV976" s="13" t="s">
        <v>106</v>
      </c>
      <c r="AW976" s="13" t="s">
        <v>33</v>
      </c>
      <c r="AX976" s="13" t="s">
        <v>72</v>
      </c>
      <c r="AY976" s="244" t="s">
        <v>163</v>
      </c>
    </row>
    <row r="977" s="13" customFormat="1">
      <c r="A977" s="13"/>
      <c r="B977" s="233"/>
      <c r="C977" s="234"/>
      <c r="D977" s="235" t="s">
        <v>173</v>
      </c>
      <c r="E977" s="236" t="s">
        <v>19</v>
      </c>
      <c r="F977" s="237" t="s">
        <v>2363</v>
      </c>
      <c r="G977" s="234"/>
      <c r="H977" s="238">
        <v>98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173</v>
      </c>
      <c r="AU977" s="244" t="s">
        <v>106</v>
      </c>
      <c r="AV977" s="13" t="s">
        <v>106</v>
      </c>
      <c r="AW977" s="13" t="s">
        <v>33</v>
      </c>
      <c r="AX977" s="13" t="s">
        <v>72</v>
      </c>
      <c r="AY977" s="244" t="s">
        <v>163</v>
      </c>
    </row>
    <row r="978" s="14" customFormat="1">
      <c r="A978" s="14"/>
      <c r="B978" s="245"/>
      <c r="C978" s="246"/>
      <c r="D978" s="235" t="s">
        <v>173</v>
      </c>
      <c r="E978" s="247" t="s">
        <v>1017</v>
      </c>
      <c r="F978" s="248" t="s">
        <v>175</v>
      </c>
      <c r="G978" s="246"/>
      <c r="H978" s="249">
        <v>291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173</v>
      </c>
      <c r="AU978" s="255" t="s">
        <v>106</v>
      </c>
      <c r="AV978" s="14" t="s">
        <v>171</v>
      </c>
      <c r="AW978" s="14" t="s">
        <v>33</v>
      </c>
      <c r="AX978" s="14" t="s">
        <v>80</v>
      </c>
      <c r="AY978" s="255" t="s">
        <v>163</v>
      </c>
    </row>
    <row r="979" s="2" customFormat="1" ht="33" customHeight="1">
      <c r="A979" s="40"/>
      <c r="B979" s="41"/>
      <c r="C979" s="220" t="s">
        <v>2364</v>
      </c>
      <c r="D979" s="220" t="s">
        <v>166</v>
      </c>
      <c r="E979" s="221" t="s">
        <v>2365</v>
      </c>
      <c r="F979" s="222" t="s">
        <v>2366</v>
      </c>
      <c r="G979" s="223" t="s">
        <v>169</v>
      </c>
      <c r="H979" s="224">
        <v>1040</v>
      </c>
      <c r="I979" s="225"/>
      <c r="J979" s="226">
        <f>ROUND(I979*H979,2)</f>
        <v>0</v>
      </c>
      <c r="K979" s="222" t="s">
        <v>170</v>
      </c>
      <c r="L979" s="46"/>
      <c r="M979" s="227" t="s">
        <v>19</v>
      </c>
      <c r="N979" s="228" t="s">
        <v>44</v>
      </c>
      <c r="O979" s="86"/>
      <c r="P979" s="229">
        <f>O979*H979</f>
        <v>0</v>
      </c>
      <c r="Q979" s="229">
        <v>0.00010000000000000001</v>
      </c>
      <c r="R979" s="229">
        <f>Q979*H979</f>
        <v>0.10400000000000001</v>
      </c>
      <c r="S979" s="229">
        <v>0</v>
      </c>
      <c r="T979" s="23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31" t="s">
        <v>255</v>
      </c>
      <c r="AT979" s="231" t="s">
        <v>166</v>
      </c>
      <c r="AU979" s="231" t="s">
        <v>106</v>
      </c>
      <c r="AY979" s="19" t="s">
        <v>163</v>
      </c>
      <c r="BE979" s="232">
        <f>IF(N979="základní",J979,0)</f>
        <v>0</v>
      </c>
      <c r="BF979" s="232">
        <f>IF(N979="snížená",J979,0)</f>
        <v>0</v>
      </c>
      <c r="BG979" s="232">
        <f>IF(N979="zákl. přenesená",J979,0)</f>
        <v>0</v>
      </c>
      <c r="BH979" s="232">
        <f>IF(N979="sníž. přenesená",J979,0)</f>
        <v>0</v>
      </c>
      <c r="BI979" s="232">
        <f>IF(N979="nulová",J979,0)</f>
        <v>0</v>
      </c>
      <c r="BJ979" s="19" t="s">
        <v>106</v>
      </c>
      <c r="BK979" s="232">
        <f>ROUND(I979*H979,2)</f>
        <v>0</v>
      </c>
      <c r="BL979" s="19" t="s">
        <v>255</v>
      </c>
      <c r="BM979" s="231" t="s">
        <v>2367</v>
      </c>
    </row>
    <row r="980" s="13" customFormat="1">
      <c r="A980" s="13"/>
      <c r="B980" s="233"/>
      <c r="C980" s="234"/>
      <c r="D980" s="235" t="s">
        <v>173</v>
      </c>
      <c r="E980" s="236" t="s">
        <v>19</v>
      </c>
      <c r="F980" s="237" t="s">
        <v>2368</v>
      </c>
      <c r="G980" s="234"/>
      <c r="H980" s="238">
        <v>1040</v>
      </c>
      <c r="I980" s="239"/>
      <c r="J980" s="234"/>
      <c r="K980" s="234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173</v>
      </c>
      <c r="AU980" s="244" t="s">
        <v>106</v>
      </c>
      <c r="AV980" s="13" t="s">
        <v>106</v>
      </c>
      <c r="AW980" s="13" t="s">
        <v>33</v>
      </c>
      <c r="AX980" s="13" t="s">
        <v>72</v>
      </c>
      <c r="AY980" s="244" t="s">
        <v>163</v>
      </c>
    </row>
    <row r="981" s="14" customFormat="1">
      <c r="A981" s="14"/>
      <c r="B981" s="245"/>
      <c r="C981" s="246"/>
      <c r="D981" s="235" t="s">
        <v>173</v>
      </c>
      <c r="E981" s="247" t="s">
        <v>1022</v>
      </c>
      <c r="F981" s="248" t="s">
        <v>175</v>
      </c>
      <c r="G981" s="246"/>
      <c r="H981" s="249">
        <v>1040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173</v>
      </c>
      <c r="AU981" s="255" t="s">
        <v>106</v>
      </c>
      <c r="AV981" s="14" t="s">
        <v>171</v>
      </c>
      <c r="AW981" s="14" t="s">
        <v>33</v>
      </c>
      <c r="AX981" s="14" t="s">
        <v>80</v>
      </c>
      <c r="AY981" s="255" t="s">
        <v>163</v>
      </c>
    </row>
    <row r="982" s="2" customFormat="1" ht="33" customHeight="1">
      <c r="A982" s="40"/>
      <c r="B982" s="41"/>
      <c r="C982" s="220" t="s">
        <v>2369</v>
      </c>
      <c r="D982" s="220" t="s">
        <v>166</v>
      </c>
      <c r="E982" s="221" t="s">
        <v>2370</v>
      </c>
      <c r="F982" s="222" t="s">
        <v>2371</v>
      </c>
      <c r="G982" s="223" t="s">
        <v>169</v>
      </c>
      <c r="H982" s="224">
        <v>1040</v>
      </c>
      <c r="I982" s="225"/>
      <c r="J982" s="226">
        <f>ROUND(I982*H982,2)</f>
        <v>0</v>
      </c>
      <c r="K982" s="222" t="s">
        <v>170</v>
      </c>
      <c r="L982" s="46"/>
      <c r="M982" s="227" t="s">
        <v>19</v>
      </c>
      <c r="N982" s="228" t="s">
        <v>44</v>
      </c>
      <c r="O982" s="86"/>
      <c r="P982" s="229">
        <f>O982*H982</f>
        <v>0</v>
      </c>
      <c r="Q982" s="229">
        <v>0</v>
      </c>
      <c r="R982" s="229">
        <f>Q982*H982</f>
        <v>0</v>
      </c>
      <c r="S982" s="229">
        <v>0</v>
      </c>
      <c r="T982" s="230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1" t="s">
        <v>255</v>
      </c>
      <c r="AT982" s="231" t="s">
        <v>166</v>
      </c>
      <c r="AU982" s="231" t="s">
        <v>106</v>
      </c>
      <c r="AY982" s="19" t="s">
        <v>163</v>
      </c>
      <c r="BE982" s="232">
        <f>IF(N982="základní",J982,0)</f>
        <v>0</v>
      </c>
      <c r="BF982" s="232">
        <f>IF(N982="snížená",J982,0)</f>
        <v>0</v>
      </c>
      <c r="BG982" s="232">
        <f>IF(N982="zákl. přenesená",J982,0)</f>
        <v>0</v>
      </c>
      <c r="BH982" s="232">
        <f>IF(N982="sníž. přenesená",J982,0)</f>
        <v>0</v>
      </c>
      <c r="BI982" s="232">
        <f>IF(N982="nulová",J982,0)</f>
        <v>0</v>
      </c>
      <c r="BJ982" s="19" t="s">
        <v>106</v>
      </c>
      <c r="BK982" s="232">
        <f>ROUND(I982*H982,2)</f>
        <v>0</v>
      </c>
      <c r="BL982" s="19" t="s">
        <v>255</v>
      </c>
      <c r="BM982" s="231" t="s">
        <v>2372</v>
      </c>
    </row>
    <row r="983" s="13" customFormat="1">
      <c r="A983" s="13"/>
      <c r="B983" s="233"/>
      <c r="C983" s="234"/>
      <c r="D983" s="235" t="s">
        <v>173</v>
      </c>
      <c r="E983" s="236" t="s">
        <v>19</v>
      </c>
      <c r="F983" s="237" t="s">
        <v>1022</v>
      </c>
      <c r="G983" s="234"/>
      <c r="H983" s="238">
        <v>1040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173</v>
      </c>
      <c r="AU983" s="244" t="s">
        <v>106</v>
      </c>
      <c r="AV983" s="13" t="s">
        <v>106</v>
      </c>
      <c r="AW983" s="13" t="s">
        <v>33</v>
      </c>
      <c r="AX983" s="13" t="s">
        <v>80</v>
      </c>
      <c r="AY983" s="244" t="s">
        <v>163</v>
      </c>
    </row>
    <row r="984" s="2" customFormat="1" ht="21.75" customHeight="1">
      <c r="A984" s="40"/>
      <c r="B984" s="41"/>
      <c r="C984" s="283" t="s">
        <v>2373</v>
      </c>
      <c r="D984" s="283" t="s">
        <v>1127</v>
      </c>
      <c r="E984" s="284" t="s">
        <v>2374</v>
      </c>
      <c r="F984" s="285" t="s">
        <v>2375</v>
      </c>
      <c r="G984" s="286" t="s">
        <v>169</v>
      </c>
      <c r="H984" s="287">
        <v>1372.8</v>
      </c>
      <c r="I984" s="288"/>
      <c r="J984" s="289">
        <f>ROUND(I984*H984,2)</f>
        <v>0</v>
      </c>
      <c r="K984" s="285" t="s">
        <v>170</v>
      </c>
      <c r="L984" s="290"/>
      <c r="M984" s="291" t="s">
        <v>19</v>
      </c>
      <c r="N984" s="292" t="s">
        <v>44</v>
      </c>
      <c r="O984" s="86"/>
      <c r="P984" s="229">
        <f>O984*H984</f>
        <v>0</v>
      </c>
      <c r="Q984" s="229">
        <v>0.00013999999999999999</v>
      </c>
      <c r="R984" s="229">
        <f>Q984*H984</f>
        <v>0.19219199999999997</v>
      </c>
      <c r="S984" s="229">
        <v>0</v>
      </c>
      <c r="T984" s="230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1" t="s">
        <v>340</v>
      </c>
      <c r="AT984" s="231" t="s">
        <v>1127</v>
      </c>
      <c r="AU984" s="231" t="s">
        <v>106</v>
      </c>
      <c r="AY984" s="19" t="s">
        <v>163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19" t="s">
        <v>106</v>
      </c>
      <c r="BK984" s="232">
        <f>ROUND(I984*H984,2)</f>
        <v>0</v>
      </c>
      <c r="BL984" s="19" t="s">
        <v>255</v>
      </c>
      <c r="BM984" s="231" t="s">
        <v>2376</v>
      </c>
    </row>
    <row r="985" s="13" customFormat="1">
      <c r="A985" s="13"/>
      <c r="B985" s="233"/>
      <c r="C985" s="234"/>
      <c r="D985" s="235" t="s">
        <v>173</v>
      </c>
      <c r="E985" s="236" t="s">
        <v>19</v>
      </c>
      <c r="F985" s="237" t="s">
        <v>2377</v>
      </c>
      <c r="G985" s="234"/>
      <c r="H985" s="238">
        <v>1248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173</v>
      </c>
      <c r="AU985" s="244" t="s">
        <v>106</v>
      </c>
      <c r="AV985" s="13" t="s">
        <v>106</v>
      </c>
      <c r="AW985" s="13" t="s">
        <v>33</v>
      </c>
      <c r="AX985" s="13" t="s">
        <v>72</v>
      </c>
      <c r="AY985" s="244" t="s">
        <v>163</v>
      </c>
    </row>
    <row r="986" s="14" customFormat="1">
      <c r="A986" s="14"/>
      <c r="B986" s="245"/>
      <c r="C986" s="246"/>
      <c r="D986" s="235" t="s">
        <v>173</v>
      </c>
      <c r="E986" s="247" t="s">
        <v>19</v>
      </c>
      <c r="F986" s="248" t="s">
        <v>175</v>
      </c>
      <c r="G986" s="246"/>
      <c r="H986" s="249">
        <v>1248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173</v>
      </c>
      <c r="AU986" s="255" t="s">
        <v>106</v>
      </c>
      <c r="AV986" s="14" t="s">
        <v>171</v>
      </c>
      <c r="AW986" s="14" t="s">
        <v>33</v>
      </c>
      <c r="AX986" s="14" t="s">
        <v>80</v>
      </c>
      <c r="AY986" s="255" t="s">
        <v>163</v>
      </c>
    </row>
    <row r="987" s="13" customFormat="1">
      <c r="A987" s="13"/>
      <c r="B987" s="233"/>
      <c r="C987" s="234"/>
      <c r="D987" s="235" t="s">
        <v>173</v>
      </c>
      <c r="E987" s="234"/>
      <c r="F987" s="237" t="s">
        <v>2378</v>
      </c>
      <c r="G987" s="234"/>
      <c r="H987" s="238">
        <v>1372.8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173</v>
      </c>
      <c r="AU987" s="244" t="s">
        <v>106</v>
      </c>
      <c r="AV987" s="13" t="s">
        <v>106</v>
      </c>
      <c r="AW987" s="13" t="s">
        <v>4</v>
      </c>
      <c r="AX987" s="13" t="s">
        <v>80</v>
      </c>
      <c r="AY987" s="244" t="s">
        <v>163</v>
      </c>
    </row>
    <row r="988" s="2" customFormat="1" ht="33" customHeight="1">
      <c r="A988" s="40"/>
      <c r="B988" s="41"/>
      <c r="C988" s="220" t="s">
        <v>2379</v>
      </c>
      <c r="D988" s="220" t="s">
        <v>166</v>
      </c>
      <c r="E988" s="221" t="s">
        <v>2380</v>
      </c>
      <c r="F988" s="222" t="s">
        <v>2381</v>
      </c>
      <c r="G988" s="223" t="s">
        <v>169</v>
      </c>
      <c r="H988" s="224">
        <v>1040</v>
      </c>
      <c r="I988" s="225"/>
      <c r="J988" s="226">
        <f>ROUND(I988*H988,2)</f>
        <v>0</v>
      </c>
      <c r="K988" s="222" t="s">
        <v>170</v>
      </c>
      <c r="L988" s="46"/>
      <c r="M988" s="227" t="s">
        <v>19</v>
      </c>
      <c r="N988" s="228" t="s">
        <v>44</v>
      </c>
      <c r="O988" s="86"/>
      <c r="P988" s="229">
        <f>O988*H988</f>
        <v>0</v>
      </c>
      <c r="Q988" s="229">
        <v>0</v>
      </c>
      <c r="R988" s="229">
        <f>Q988*H988</f>
        <v>0</v>
      </c>
      <c r="S988" s="229">
        <v>0</v>
      </c>
      <c r="T988" s="23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1" t="s">
        <v>255</v>
      </c>
      <c r="AT988" s="231" t="s">
        <v>166</v>
      </c>
      <c r="AU988" s="231" t="s">
        <v>106</v>
      </c>
      <c r="AY988" s="19" t="s">
        <v>163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9" t="s">
        <v>106</v>
      </c>
      <c r="BK988" s="232">
        <f>ROUND(I988*H988,2)</f>
        <v>0</v>
      </c>
      <c r="BL988" s="19" t="s">
        <v>255</v>
      </c>
      <c r="BM988" s="231" t="s">
        <v>2382</v>
      </c>
    </row>
    <row r="989" s="13" customFormat="1">
      <c r="A989" s="13"/>
      <c r="B989" s="233"/>
      <c r="C989" s="234"/>
      <c r="D989" s="235" t="s">
        <v>173</v>
      </c>
      <c r="E989" s="236" t="s">
        <v>19</v>
      </c>
      <c r="F989" s="237" t="s">
        <v>1022</v>
      </c>
      <c r="G989" s="234"/>
      <c r="H989" s="238">
        <v>1040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173</v>
      </c>
      <c r="AU989" s="244" t="s">
        <v>106</v>
      </c>
      <c r="AV989" s="13" t="s">
        <v>106</v>
      </c>
      <c r="AW989" s="13" t="s">
        <v>33</v>
      </c>
      <c r="AX989" s="13" t="s">
        <v>80</v>
      </c>
      <c r="AY989" s="244" t="s">
        <v>163</v>
      </c>
    </row>
    <row r="990" s="2" customFormat="1" ht="21.75" customHeight="1">
      <c r="A990" s="40"/>
      <c r="B990" s="41"/>
      <c r="C990" s="283" t="s">
        <v>2383</v>
      </c>
      <c r="D990" s="283" t="s">
        <v>1127</v>
      </c>
      <c r="E990" s="284" t="s">
        <v>2384</v>
      </c>
      <c r="F990" s="285" t="s">
        <v>2385</v>
      </c>
      <c r="G990" s="286" t="s">
        <v>169</v>
      </c>
      <c r="H990" s="287">
        <v>1272.96</v>
      </c>
      <c r="I990" s="288"/>
      <c r="J990" s="289">
        <f>ROUND(I990*H990,2)</f>
        <v>0</v>
      </c>
      <c r="K990" s="285" t="s">
        <v>170</v>
      </c>
      <c r="L990" s="290"/>
      <c r="M990" s="291" t="s">
        <v>19</v>
      </c>
      <c r="N990" s="292" t="s">
        <v>44</v>
      </c>
      <c r="O990" s="86"/>
      <c r="P990" s="229">
        <f>O990*H990</f>
        <v>0</v>
      </c>
      <c r="Q990" s="229">
        <v>0.0030000000000000001</v>
      </c>
      <c r="R990" s="229">
        <f>Q990*H990</f>
        <v>3.8188800000000001</v>
      </c>
      <c r="S990" s="229">
        <v>0</v>
      </c>
      <c r="T990" s="230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31" t="s">
        <v>340</v>
      </c>
      <c r="AT990" s="231" t="s">
        <v>1127</v>
      </c>
      <c r="AU990" s="231" t="s">
        <v>106</v>
      </c>
      <c r="AY990" s="19" t="s">
        <v>163</v>
      </c>
      <c r="BE990" s="232">
        <f>IF(N990="základní",J990,0)</f>
        <v>0</v>
      </c>
      <c r="BF990" s="232">
        <f>IF(N990="snížená",J990,0)</f>
        <v>0</v>
      </c>
      <c r="BG990" s="232">
        <f>IF(N990="zákl. přenesená",J990,0)</f>
        <v>0</v>
      </c>
      <c r="BH990" s="232">
        <f>IF(N990="sníž. přenesená",J990,0)</f>
        <v>0</v>
      </c>
      <c r="BI990" s="232">
        <f>IF(N990="nulová",J990,0)</f>
        <v>0</v>
      </c>
      <c r="BJ990" s="19" t="s">
        <v>106</v>
      </c>
      <c r="BK990" s="232">
        <f>ROUND(I990*H990,2)</f>
        <v>0</v>
      </c>
      <c r="BL990" s="19" t="s">
        <v>255</v>
      </c>
      <c r="BM990" s="231" t="s">
        <v>2386</v>
      </c>
    </row>
    <row r="991" s="13" customFormat="1">
      <c r="A991" s="13"/>
      <c r="B991" s="233"/>
      <c r="C991" s="234"/>
      <c r="D991" s="235" t="s">
        <v>173</v>
      </c>
      <c r="E991" s="236" t="s">
        <v>19</v>
      </c>
      <c r="F991" s="237" t="s">
        <v>2377</v>
      </c>
      <c r="G991" s="234"/>
      <c r="H991" s="238">
        <v>1248</v>
      </c>
      <c r="I991" s="239"/>
      <c r="J991" s="234"/>
      <c r="K991" s="234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173</v>
      </c>
      <c r="AU991" s="244" t="s">
        <v>106</v>
      </c>
      <c r="AV991" s="13" t="s">
        <v>106</v>
      </c>
      <c r="AW991" s="13" t="s">
        <v>33</v>
      </c>
      <c r="AX991" s="13" t="s">
        <v>80</v>
      </c>
      <c r="AY991" s="244" t="s">
        <v>163</v>
      </c>
    </row>
    <row r="992" s="13" customFormat="1">
      <c r="A992" s="13"/>
      <c r="B992" s="233"/>
      <c r="C992" s="234"/>
      <c r="D992" s="235" t="s">
        <v>173</v>
      </c>
      <c r="E992" s="234"/>
      <c r="F992" s="237" t="s">
        <v>2387</v>
      </c>
      <c r="G992" s="234"/>
      <c r="H992" s="238">
        <v>1272.96</v>
      </c>
      <c r="I992" s="239"/>
      <c r="J992" s="234"/>
      <c r="K992" s="234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173</v>
      </c>
      <c r="AU992" s="244" t="s">
        <v>106</v>
      </c>
      <c r="AV992" s="13" t="s">
        <v>106</v>
      </c>
      <c r="AW992" s="13" t="s">
        <v>4</v>
      </c>
      <c r="AX992" s="13" t="s">
        <v>80</v>
      </c>
      <c r="AY992" s="244" t="s">
        <v>163</v>
      </c>
    </row>
    <row r="993" s="2" customFormat="1" ht="33" customHeight="1">
      <c r="A993" s="40"/>
      <c r="B993" s="41"/>
      <c r="C993" s="220" t="s">
        <v>2388</v>
      </c>
      <c r="D993" s="220" t="s">
        <v>166</v>
      </c>
      <c r="E993" s="221" t="s">
        <v>2389</v>
      </c>
      <c r="F993" s="222" t="s">
        <v>2390</v>
      </c>
      <c r="G993" s="223" t="s">
        <v>169</v>
      </c>
      <c r="H993" s="224">
        <v>451.06999999999999</v>
      </c>
      <c r="I993" s="225"/>
      <c r="J993" s="226">
        <f>ROUND(I993*H993,2)</f>
        <v>0</v>
      </c>
      <c r="K993" s="222" t="s">
        <v>170</v>
      </c>
      <c r="L993" s="46"/>
      <c r="M993" s="227" t="s">
        <v>19</v>
      </c>
      <c r="N993" s="228" t="s">
        <v>44</v>
      </c>
      <c r="O993" s="86"/>
      <c r="P993" s="229">
        <f>O993*H993</f>
        <v>0</v>
      </c>
      <c r="Q993" s="229">
        <v>0.00139</v>
      </c>
      <c r="R993" s="229">
        <f>Q993*H993</f>
        <v>0.62698730000000003</v>
      </c>
      <c r="S993" s="229">
        <v>0</v>
      </c>
      <c r="T993" s="23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1" t="s">
        <v>255</v>
      </c>
      <c r="AT993" s="231" t="s">
        <v>166</v>
      </c>
      <c r="AU993" s="231" t="s">
        <v>106</v>
      </c>
      <c r="AY993" s="19" t="s">
        <v>163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9" t="s">
        <v>106</v>
      </c>
      <c r="BK993" s="232">
        <f>ROUND(I993*H993,2)</f>
        <v>0</v>
      </c>
      <c r="BL993" s="19" t="s">
        <v>255</v>
      </c>
      <c r="BM993" s="231" t="s">
        <v>2391</v>
      </c>
    </row>
    <row r="994" s="13" customFormat="1">
      <c r="A994" s="13"/>
      <c r="B994" s="233"/>
      <c r="C994" s="234"/>
      <c r="D994" s="235" t="s">
        <v>173</v>
      </c>
      <c r="E994" s="236" t="s">
        <v>19</v>
      </c>
      <c r="F994" s="237" t="s">
        <v>2392</v>
      </c>
      <c r="G994" s="234"/>
      <c r="H994" s="238">
        <v>118.88</v>
      </c>
      <c r="I994" s="239"/>
      <c r="J994" s="234"/>
      <c r="K994" s="234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173</v>
      </c>
      <c r="AU994" s="244" t="s">
        <v>106</v>
      </c>
      <c r="AV994" s="13" t="s">
        <v>106</v>
      </c>
      <c r="AW994" s="13" t="s">
        <v>33</v>
      </c>
      <c r="AX994" s="13" t="s">
        <v>72</v>
      </c>
      <c r="AY994" s="244" t="s">
        <v>163</v>
      </c>
    </row>
    <row r="995" s="13" customFormat="1">
      <c r="A995" s="13"/>
      <c r="B995" s="233"/>
      <c r="C995" s="234"/>
      <c r="D995" s="235" t="s">
        <v>173</v>
      </c>
      <c r="E995" s="236" t="s">
        <v>19</v>
      </c>
      <c r="F995" s="237" t="s">
        <v>2393</v>
      </c>
      <c r="G995" s="234"/>
      <c r="H995" s="238">
        <v>122.61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173</v>
      </c>
      <c r="AU995" s="244" t="s">
        <v>106</v>
      </c>
      <c r="AV995" s="13" t="s">
        <v>106</v>
      </c>
      <c r="AW995" s="13" t="s">
        <v>33</v>
      </c>
      <c r="AX995" s="13" t="s">
        <v>72</v>
      </c>
      <c r="AY995" s="244" t="s">
        <v>163</v>
      </c>
    </row>
    <row r="996" s="13" customFormat="1">
      <c r="A996" s="13"/>
      <c r="B996" s="233"/>
      <c r="C996" s="234"/>
      <c r="D996" s="235" t="s">
        <v>173</v>
      </c>
      <c r="E996" s="236" t="s">
        <v>19</v>
      </c>
      <c r="F996" s="237" t="s">
        <v>2394</v>
      </c>
      <c r="G996" s="234"/>
      <c r="H996" s="238">
        <v>113.98</v>
      </c>
      <c r="I996" s="239"/>
      <c r="J996" s="234"/>
      <c r="K996" s="234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173</v>
      </c>
      <c r="AU996" s="244" t="s">
        <v>106</v>
      </c>
      <c r="AV996" s="13" t="s">
        <v>106</v>
      </c>
      <c r="AW996" s="13" t="s">
        <v>33</v>
      </c>
      <c r="AX996" s="13" t="s">
        <v>72</v>
      </c>
      <c r="AY996" s="244" t="s">
        <v>163</v>
      </c>
    </row>
    <row r="997" s="13" customFormat="1">
      <c r="A997" s="13"/>
      <c r="B997" s="233"/>
      <c r="C997" s="234"/>
      <c r="D997" s="235" t="s">
        <v>173</v>
      </c>
      <c r="E997" s="236" t="s">
        <v>19</v>
      </c>
      <c r="F997" s="237" t="s">
        <v>2395</v>
      </c>
      <c r="G997" s="234"/>
      <c r="H997" s="238">
        <v>95.599999999999994</v>
      </c>
      <c r="I997" s="239"/>
      <c r="J997" s="234"/>
      <c r="K997" s="234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173</v>
      </c>
      <c r="AU997" s="244" t="s">
        <v>106</v>
      </c>
      <c r="AV997" s="13" t="s">
        <v>106</v>
      </c>
      <c r="AW997" s="13" t="s">
        <v>33</v>
      </c>
      <c r="AX997" s="13" t="s">
        <v>72</v>
      </c>
      <c r="AY997" s="244" t="s">
        <v>163</v>
      </c>
    </row>
    <row r="998" s="14" customFormat="1">
      <c r="A998" s="14"/>
      <c r="B998" s="245"/>
      <c r="C998" s="246"/>
      <c r="D998" s="235" t="s">
        <v>173</v>
      </c>
      <c r="E998" s="247" t="s">
        <v>19</v>
      </c>
      <c r="F998" s="248" t="s">
        <v>175</v>
      </c>
      <c r="G998" s="246"/>
      <c r="H998" s="249">
        <v>451.06999999999999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173</v>
      </c>
      <c r="AU998" s="255" t="s">
        <v>106</v>
      </c>
      <c r="AV998" s="14" t="s">
        <v>171</v>
      </c>
      <c r="AW998" s="14" t="s">
        <v>33</v>
      </c>
      <c r="AX998" s="14" t="s">
        <v>80</v>
      </c>
      <c r="AY998" s="255" t="s">
        <v>163</v>
      </c>
    </row>
    <row r="999" s="2" customFormat="1" ht="21.75" customHeight="1">
      <c r="A999" s="40"/>
      <c r="B999" s="41"/>
      <c r="C999" s="283" t="s">
        <v>2396</v>
      </c>
      <c r="D999" s="283" t="s">
        <v>1127</v>
      </c>
      <c r="E999" s="284" t="s">
        <v>2397</v>
      </c>
      <c r="F999" s="285" t="s">
        <v>2398</v>
      </c>
      <c r="G999" s="286" t="s">
        <v>169</v>
      </c>
      <c r="H999" s="287">
        <v>568.34799999999996</v>
      </c>
      <c r="I999" s="288"/>
      <c r="J999" s="289">
        <f>ROUND(I999*H999,2)</f>
        <v>0</v>
      </c>
      <c r="K999" s="285" t="s">
        <v>19</v>
      </c>
      <c r="L999" s="290"/>
      <c r="M999" s="291" t="s">
        <v>19</v>
      </c>
      <c r="N999" s="292" t="s">
        <v>44</v>
      </c>
      <c r="O999" s="86"/>
      <c r="P999" s="229">
        <f>O999*H999</f>
        <v>0</v>
      </c>
      <c r="Q999" s="229">
        <v>0.0080000000000000002</v>
      </c>
      <c r="R999" s="229">
        <f>Q999*H999</f>
        <v>4.5467839999999997</v>
      </c>
      <c r="S999" s="229">
        <v>0</v>
      </c>
      <c r="T999" s="23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1" t="s">
        <v>340</v>
      </c>
      <c r="AT999" s="231" t="s">
        <v>1127</v>
      </c>
      <c r="AU999" s="231" t="s">
        <v>106</v>
      </c>
      <c r="AY999" s="19" t="s">
        <v>163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19" t="s">
        <v>106</v>
      </c>
      <c r="BK999" s="232">
        <f>ROUND(I999*H999,2)</f>
        <v>0</v>
      </c>
      <c r="BL999" s="19" t="s">
        <v>255</v>
      </c>
      <c r="BM999" s="231" t="s">
        <v>2399</v>
      </c>
    </row>
    <row r="1000" s="13" customFormat="1">
      <c r="A1000" s="13"/>
      <c r="B1000" s="233"/>
      <c r="C1000" s="234"/>
      <c r="D1000" s="235" t="s">
        <v>173</v>
      </c>
      <c r="E1000" s="236" t="s">
        <v>19</v>
      </c>
      <c r="F1000" s="237" t="s">
        <v>2400</v>
      </c>
      <c r="G1000" s="234"/>
      <c r="H1000" s="238">
        <v>541.28399999999999</v>
      </c>
      <c r="I1000" s="239"/>
      <c r="J1000" s="234"/>
      <c r="K1000" s="234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173</v>
      </c>
      <c r="AU1000" s="244" t="s">
        <v>106</v>
      </c>
      <c r="AV1000" s="13" t="s">
        <v>106</v>
      </c>
      <c r="AW1000" s="13" t="s">
        <v>33</v>
      </c>
      <c r="AX1000" s="13" t="s">
        <v>72</v>
      </c>
      <c r="AY1000" s="244" t="s">
        <v>163</v>
      </c>
    </row>
    <row r="1001" s="14" customFormat="1">
      <c r="A1001" s="14"/>
      <c r="B1001" s="245"/>
      <c r="C1001" s="246"/>
      <c r="D1001" s="235" t="s">
        <v>173</v>
      </c>
      <c r="E1001" s="247" t="s">
        <v>19</v>
      </c>
      <c r="F1001" s="248" t="s">
        <v>175</v>
      </c>
      <c r="G1001" s="246"/>
      <c r="H1001" s="249">
        <v>541.28399999999999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173</v>
      </c>
      <c r="AU1001" s="255" t="s">
        <v>106</v>
      </c>
      <c r="AV1001" s="14" t="s">
        <v>171</v>
      </c>
      <c r="AW1001" s="14" t="s">
        <v>33</v>
      </c>
      <c r="AX1001" s="14" t="s">
        <v>80</v>
      </c>
      <c r="AY1001" s="255" t="s">
        <v>163</v>
      </c>
    </row>
    <row r="1002" s="13" customFormat="1">
      <c r="A1002" s="13"/>
      <c r="B1002" s="233"/>
      <c r="C1002" s="234"/>
      <c r="D1002" s="235" t="s">
        <v>173</v>
      </c>
      <c r="E1002" s="234"/>
      <c r="F1002" s="237" t="s">
        <v>2401</v>
      </c>
      <c r="G1002" s="234"/>
      <c r="H1002" s="238">
        <v>568.34799999999996</v>
      </c>
      <c r="I1002" s="239"/>
      <c r="J1002" s="234"/>
      <c r="K1002" s="234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173</v>
      </c>
      <c r="AU1002" s="244" t="s">
        <v>106</v>
      </c>
      <c r="AV1002" s="13" t="s">
        <v>106</v>
      </c>
      <c r="AW1002" s="13" t="s">
        <v>4</v>
      </c>
      <c r="AX1002" s="13" t="s">
        <v>80</v>
      </c>
      <c r="AY1002" s="244" t="s">
        <v>163</v>
      </c>
    </row>
    <row r="1003" s="2" customFormat="1" ht="33" customHeight="1">
      <c r="A1003" s="40"/>
      <c r="B1003" s="41"/>
      <c r="C1003" s="220" t="s">
        <v>2402</v>
      </c>
      <c r="D1003" s="220" t="s">
        <v>166</v>
      </c>
      <c r="E1003" s="221" t="s">
        <v>2403</v>
      </c>
      <c r="F1003" s="222" t="s">
        <v>2404</v>
      </c>
      <c r="G1003" s="223" t="s">
        <v>169</v>
      </c>
      <c r="H1003" s="224">
        <v>51</v>
      </c>
      <c r="I1003" s="225"/>
      <c r="J1003" s="226">
        <f>ROUND(I1003*H1003,2)</f>
        <v>0</v>
      </c>
      <c r="K1003" s="222" t="s">
        <v>170</v>
      </c>
      <c r="L1003" s="46"/>
      <c r="M1003" s="227" t="s">
        <v>19</v>
      </c>
      <c r="N1003" s="228" t="s">
        <v>44</v>
      </c>
      <c r="O1003" s="86"/>
      <c r="P1003" s="229">
        <f>O1003*H1003</f>
        <v>0</v>
      </c>
      <c r="Q1003" s="229">
        <v>0.01222</v>
      </c>
      <c r="R1003" s="229">
        <f>Q1003*H1003</f>
        <v>0.62322</v>
      </c>
      <c r="S1003" s="229">
        <v>0</v>
      </c>
      <c r="T1003" s="230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1" t="s">
        <v>255</v>
      </c>
      <c r="AT1003" s="231" t="s">
        <v>166</v>
      </c>
      <c r="AU1003" s="231" t="s">
        <v>106</v>
      </c>
      <c r="AY1003" s="19" t="s">
        <v>163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9" t="s">
        <v>106</v>
      </c>
      <c r="BK1003" s="232">
        <f>ROUND(I1003*H1003,2)</f>
        <v>0</v>
      </c>
      <c r="BL1003" s="19" t="s">
        <v>255</v>
      </c>
      <c r="BM1003" s="231" t="s">
        <v>2405</v>
      </c>
    </row>
    <row r="1004" s="13" customFormat="1">
      <c r="A1004" s="13"/>
      <c r="B1004" s="233"/>
      <c r="C1004" s="234"/>
      <c r="D1004" s="235" t="s">
        <v>173</v>
      </c>
      <c r="E1004" s="236" t="s">
        <v>19</v>
      </c>
      <c r="F1004" s="237" t="s">
        <v>2406</v>
      </c>
      <c r="G1004" s="234"/>
      <c r="H1004" s="238">
        <v>5</v>
      </c>
      <c r="I1004" s="239"/>
      <c r="J1004" s="234"/>
      <c r="K1004" s="234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173</v>
      </c>
      <c r="AU1004" s="244" t="s">
        <v>106</v>
      </c>
      <c r="AV1004" s="13" t="s">
        <v>106</v>
      </c>
      <c r="AW1004" s="13" t="s">
        <v>33</v>
      </c>
      <c r="AX1004" s="13" t="s">
        <v>72</v>
      </c>
      <c r="AY1004" s="244" t="s">
        <v>163</v>
      </c>
    </row>
    <row r="1005" s="13" customFormat="1">
      <c r="A1005" s="13"/>
      <c r="B1005" s="233"/>
      <c r="C1005" s="234"/>
      <c r="D1005" s="235" t="s">
        <v>173</v>
      </c>
      <c r="E1005" s="236" t="s">
        <v>19</v>
      </c>
      <c r="F1005" s="237" t="s">
        <v>2407</v>
      </c>
      <c r="G1005" s="234"/>
      <c r="H1005" s="238">
        <v>15</v>
      </c>
      <c r="I1005" s="239"/>
      <c r="J1005" s="234"/>
      <c r="K1005" s="234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173</v>
      </c>
      <c r="AU1005" s="244" t="s">
        <v>106</v>
      </c>
      <c r="AV1005" s="13" t="s">
        <v>106</v>
      </c>
      <c r="AW1005" s="13" t="s">
        <v>33</v>
      </c>
      <c r="AX1005" s="13" t="s">
        <v>72</v>
      </c>
      <c r="AY1005" s="244" t="s">
        <v>163</v>
      </c>
    </row>
    <row r="1006" s="13" customFormat="1">
      <c r="A1006" s="13"/>
      <c r="B1006" s="233"/>
      <c r="C1006" s="234"/>
      <c r="D1006" s="235" t="s">
        <v>173</v>
      </c>
      <c r="E1006" s="236" t="s">
        <v>19</v>
      </c>
      <c r="F1006" s="237" t="s">
        <v>2408</v>
      </c>
      <c r="G1006" s="234"/>
      <c r="H1006" s="238">
        <v>15</v>
      </c>
      <c r="I1006" s="239"/>
      <c r="J1006" s="234"/>
      <c r="K1006" s="234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173</v>
      </c>
      <c r="AU1006" s="244" t="s">
        <v>106</v>
      </c>
      <c r="AV1006" s="13" t="s">
        <v>106</v>
      </c>
      <c r="AW1006" s="13" t="s">
        <v>33</v>
      </c>
      <c r="AX1006" s="13" t="s">
        <v>72</v>
      </c>
      <c r="AY1006" s="244" t="s">
        <v>163</v>
      </c>
    </row>
    <row r="1007" s="13" customFormat="1">
      <c r="A1007" s="13"/>
      <c r="B1007" s="233"/>
      <c r="C1007" s="234"/>
      <c r="D1007" s="235" t="s">
        <v>173</v>
      </c>
      <c r="E1007" s="236" t="s">
        <v>19</v>
      </c>
      <c r="F1007" s="237" t="s">
        <v>2409</v>
      </c>
      <c r="G1007" s="234"/>
      <c r="H1007" s="238">
        <v>16</v>
      </c>
      <c r="I1007" s="239"/>
      <c r="J1007" s="234"/>
      <c r="K1007" s="234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173</v>
      </c>
      <c r="AU1007" s="244" t="s">
        <v>106</v>
      </c>
      <c r="AV1007" s="13" t="s">
        <v>106</v>
      </c>
      <c r="AW1007" s="13" t="s">
        <v>33</v>
      </c>
      <c r="AX1007" s="13" t="s">
        <v>72</v>
      </c>
      <c r="AY1007" s="244" t="s">
        <v>163</v>
      </c>
    </row>
    <row r="1008" s="14" customFormat="1">
      <c r="A1008" s="14"/>
      <c r="B1008" s="245"/>
      <c r="C1008" s="246"/>
      <c r="D1008" s="235" t="s">
        <v>173</v>
      </c>
      <c r="E1008" s="247" t="s">
        <v>1020</v>
      </c>
      <c r="F1008" s="248" t="s">
        <v>175</v>
      </c>
      <c r="G1008" s="246"/>
      <c r="H1008" s="249">
        <v>51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173</v>
      </c>
      <c r="AU1008" s="255" t="s">
        <v>106</v>
      </c>
      <c r="AV1008" s="14" t="s">
        <v>171</v>
      </c>
      <c r="AW1008" s="14" t="s">
        <v>33</v>
      </c>
      <c r="AX1008" s="14" t="s">
        <v>80</v>
      </c>
      <c r="AY1008" s="255" t="s">
        <v>163</v>
      </c>
    </row>
    <row r="1009" s="2" customFormat="1" ht="55.5" customHeight="1">
      <c r="A1009" s="40"/>
      <c r="B1009" s="41"/>
      <c r="C1009" s="220" t="s">
        <v>2410</v>
      </c>
      <c r="D1009" s="220" t="s">
        <v>166</v>
      </c>
      <c r="E1009" s="221" t="s">
        <v>2411</v>
      </c>
      <c r="F1009" s="222" t="s">
        <v>2412</v>
      </c>
      <c r="G1009" s="223" t="s">
        <v>262</v>
      </c>
      <c r="H1009" s="224">
        <v>22.474</v>
      </c>
      <c r="I1009" s="225"/>
      <c r="J1009" s="226">
        <f>ROUND(I1009*H1009,2)</f>
        <v>0</v>
      </c>
      <c r="K1009" s="222" t="s">
        <v>170</v>
      </c>
      <c r="L1009" s="46"/>
      <c r="M1009" s="227" t="s">
        <v>19</v>
      </c>
      <c r="N1009" s="228" t="s">
        <v>44</v>
      </c>
      <c r="O1009" s="86"/>
      <c r="P1009" s="229">
        <f>O1009*H1009</f>
        <v>0</v>
      </c>
      <c r="Q1009" s="229">
        <v>0</v>
      </c>
      <c r="R1009" s="229">
        <f>Q1009*H1009</f>
        <v>0</v>
      </c>
      <c r="S1009" s="229">
        <v>0</v>
      </c>
      <c r="T1009" s="230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31" t="s">
        <v>255</v>
      </c>
      <c r="AT1009" s="231" t="s">
        <v>166</v>
      </c>
      <c r="AU1009" s="231" t="s">
        <v>106</v>
      </c>
      <c r="AY1009" s="19" t="s">
        <v>163</v>
      </c>
      <c r="BE1009" s="232">
        <f>IF(N1009="základní",J1009,0)</f>
        <v>0</v>
      </c>
      <c r="BF1009" s="232">
        <f>IF(N1009="snížená",J1009,0)</f>
        <v>0</v>
      </c>
      <c r="BG1009" s="232">
        <f>IF(N1009="zákl. přenesená",J1009,0)</f>
        <v>0</v>
      </c>
      <c r="BH1009" s="232">
        <f>IF(N1009="sníž. přenesená",J1009,0)</f>
        <v>0</v>
      </c>
      <c r="BI1009" s="232">
        <f>IF(N1009="nulová",J1009,0)</f>
        <v>0</v>
      </c>
      <c r="BJ1009" s="19" t="s">
        <v>106</v>
      </c>
      <c r="BK1009" s="232">
        <f>ROUND(I1009*H1009,2)</f>
        <v>0</v>
      </c>
      <c r="BL1009" s="19" t="s">
        <v>255</v>
      </c>
      <c r="BM1009" s="231" t="s">
        <v>2413</v>
      </c>
    </row>
    <row r="1010" s="12" customFormat="1" ht="22.8" customHeight="1">
      <c r="A1010" s="12"/>
      <c r="B1010" s="204"/>
      <c r="C1010" s="205"/>
      <c r="D1010" s="206" t="s">
        <v>71</v>
      </c>
      <c r="E1010" s="218" t="s">
        <v>823</v>
      </c>
      <c r="F1010" s="218" t="s">
        <v>824</v>
      </c>
      <c r="G1010" s="205"/>
      <c r="H1010" s="205"/>
      <c r="I1010" s="208"/>
      <c r="J1010" s="219">
        <f>BK1010</f>
        <v>0</v>
      </c>
      <c r="K1010" s="205"/>
      <c r="L1010" s="210"/>
      <c r="M1010" s="211"/>
      <c r="N1010" s="212"/>
      <c r="O1010" s="212"/>
      <c r="P1010" s="213">
        <f>SUM(P1011:P1078)</f>
        <v>0</v>
      </c>
      <c r="Q1010" s="212"/>
      <c r="R1010" s="213">
        <f>SUM(R1011:R1078)</f>
        <v>0.97274006000000002</v>
      </c>
      <c r="S1010" s="212"/>
      <c r="T1010" s="214">
        <f>SUM(T1011:T1078)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15" t="s">
        <v>106</v>
      </c>
      <c r="AT1010" s="216" t="s">
        <v>71</v>
      </c>
      <c r="AU1010" s="216" t="s">
        <v>80</v>
      </c>
      <c r="AY1010" s="215" t="s">
        <v>163</v>
      </c>
      <c r="BK1010" s="217">
        <f>SUM(BK1011:BK1078)</f>
        <v>0</v>
      </c>
    </row>
    <row r="1011" s="2" customFormat="1" ht="21.75" customHeight="1">
      <c r="A1011" s="40"/>
      <c r="B1011" s="41"/>
      <c r="C1011" s="220" t="s">
        <v>2414</v>
      </c>
      <c r="D1011" s="220" t="s">
        <v>166</v>
      </c>
      <c r="E1011" s="221" t="s">
        <v>2415</v>
      </c>
      <c r="F1011" s="222" t="s">
        <v>2416</v>
      </c>
      <c r="G1011" s="223" t="s">
        <v>169</v>
      </c>
      <c r="H1011" s="224">
        <v>149.44999999999999</v>
      </c>
      <c r="I1011" s="225"/>
      <c r="J1011" s="226">
        <f>ROUND(I1011*H1011,2)</f>
        <v>0</v>
      </c>
      <c r="K1011" s="222" t="s">
        <v>170</v>
      </c>
      <c r="L1011" s="46"/>
      <c r="M1011" s="227" t="s">
        <v>19</v>
      </c>
      <c r="N1011" s="228" t="s">
        <v>44</v>
      </c>
      <c r="O1011" s="86"/>
      <c r="P1011" s="229">
        <f>O1011*H1011</f>
        <v>0</v>
      </c>
      <c r="Q1011" s="229">
        <v>0.0039699999999999996</v>
      </c>
      <c r="R1011" s="229">
        <f>Q1011*H1011</f>
        <v>0.59331649999999991</v>
      </c>
      <c r="S1011" s="229">
        <v>0</v>
      </c>
      <c r="T1011" s="230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1" t="s">
        <v>255</v>
      </c>
      <c r="AT1011" s="231" t="s">
        <v>166</v>
      </c>
      <c r="AU1011" s="231" t="s">
        <v>106</v>
      </c>
      <c r="AY1011" s="19" t="s">
        <v>163</v>
      </c>
      <c r="BE1011" s="232">
        <f>IF(N1011="základní",J1011,0)</f>
        <v>0</v>
      </c>
      <c r="BF1011" s="232">
        <f>IF(N1011="snížená",J1011,0)</f>
        <v>0</v>
      </c>
      <c r="BG1011" s="232">
        <f>IF(N1011="zákl. přenesená",J1011,0)</f>
        <v>0</v>
      </c>
      <c r="BH1011" s="232">
        <f>IF(N1011="sníž. přenesená",J1011,0)</f>
        <v>0</v>
      </c>
      <c r="BI1011" s="232">
        <f>IF(N1011="nulová",J1011,0)</f>
        <v>0</v>
      </c>
      <c r="BJ1011" s="19" t="s">
        <v>106</v>
      </c>
      <c r="BK1011" s="232">
        <f>ROUND(I1011*H1011,2)</f>
        <v>0</v>
      </c>
      <c r="BL1011" s="19" t="s">
        <v>255</v>
      </c>
      <c r="BM1011" s="231" t="s">
        <v>2417</v>
      </c>
    </row>
    <row r="1012" s="13" customFormat="1">
      <c r="A1012" s="13"/>
      <c r="B1012" s="233"/>
      <c r="C1012" s="234"/>
      <c r="D1012" s="235" t="s">
        <v>173</v>
      </c>
      <c r="E1012" s="236" t="s">
        <v>19</v>
      </c>
      <c r="F1012" s="237" t="s">
        <v>2418</v>
      </c>
      <c r="G1012" s="234"/>
      <c r="H1012" s="238">
        <v>149.44999999999999</v>
      </c>
      <c r="I1012" s="239"/>
      <c r="J1012" s="234"/>
      <c r="K1012" s="234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173</v>
      </c>
      <c r="AU1012" s="244" t="s">
        <v>106</v>
      </c>
      <c r="AV1012" s="13" t="s">
        <v>106</v>
      </c>
      <c r="AW1012" s="13" t="s">
        <v>33</v>
      </c>
      <c r="AX1012" s="13" t="s">
        <v>72</v>
      </c>
      <c r="AY1012" s="244" t="s">
        <v>163</v>
      </c>
    </row>
    <row r="1013" s="14" customFormat="1">
      <c r="A1013" s="14"/>
      <c r="B1013" s="245"/>
      <c r="C1013" s="246"/>
      <c r="D1013" s="235" t="s">
        <v>173</v>
      </c>
      <c r="E1013" s="247" t="s">
        <v>19</v>
      </c>
      <c r="F1013" s="248" t="s">
        <v>175</v>
      </c>
      <c r="G1013" s="246"/>
      <c r="H1013" s="249">
        <v>149.44999999999999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173</v>
      </c>
      <c r="AU1013" s="255" t="s">
        <v>106</v>
      </c>
      <c r="AV1013" s="14" t="s">
        <v>171</v>
      </c>
      <c r="AW1013" s="14" t="s">
        <v>33</v>
      </c>
      <c r="AX1013" s="14" t="s">
        <v>80</v>
      </c>
      <c r="AY1013" s="255" t="s">
        <v>163</v>
      </c>
    </row>
    <row r="1014" s="2" customFormat="1" ht="21.75" customHeight="1">
      <c r="A1014" s="40"/>
      <c r="B1014" s="41"/>
      <c r="C1014" s="220" t="s">
        <v>2419</v>
      </c>
      <c r="D1014" s="220" t="s">
        <v>166</v>
      </c>
      <c r="E1014" s="221" t="s">
        <v>2420</v>
      </c>
      <c r="F1014" s="222" t="s">
        <v>2421</v>
      </c>
      <c r="G1014" s="223" t="s">
        <v>279</v>
      </c>
      <c r="H1014" s="224">
        <v>35.399999999999999</v>
      </c>
      <c r="I1014" s="225"/>
      <c r="J1014" s="226">
        <f>ROUND(I1014*H1014,2)</f>
        <v>0</v>
      </c>
      <c r="K1014" s="222" t="s">
        <v>170</v>
      </c>
      <c r="L1014" s="46"/>
      <c r="M1014" s="227" t="s">
        <v>19</v>
      </c>
      <c r="N1014" s="228" t="s">
        <v>44</v>
      </c>
      <c r="O1014" s="86"/>
      <c r="P1014" s="229">
        <f>O1014*H1014</f>
        <v>0</v>
      </c>
      <c r="Q1014" s="229">
        <v>0.00108</v>
      </c>
      <c r="R1014" s="229">
        <f>Q1014*H1014</f>
        <v>0.038232000000000002</v>
      </c>
      <c r="S1014" s="229">
        <v>0</v>
      </c>
      <c r="T1014" s="230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31" t="s">
        <v>255</v>
      </c>
      <c r="AT1014" s="231" t="s">
        <v>166</v>
      </c>
      <c r="AU1014" s="231" t="s">
        <v>106</v>
      </c>
      <c r="AY1014" s="19" t="s">
        <v>163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19" t="s">
        <v>106</v>
      </c>
      <c r="BK1014" s="232">
        <f>ROUND(I1014*H1014,2)</f>
        <v>0</v>
      </c>
      <c r="BL1014" s="19" t="s">
        <v>255</v>
      </c>
      <c r="BM1014" s="231" t="s">
        <v>2422</v>
      </c>
    </row>
    <row r="1015" s="13" customFormat="1">
      <c r="A1015" s="13"/>
      <c r="B1015" s="233"/>
      <c r="C1015" s="234"/>
      <c r="D1015" s="235" t="s">
        <v>173</v>
      </c>
      <c r="E1015" s="236" t="s">
        <v>19</v>
      </c>
      <c r="F1015" s="237" t="s">
        <v>2423</v>
      </c>
      <c r="G1015" s="234"/>
      <c r="H1015" s="238">
        <v>35.399999999999999</v>
      </c>
      <c r="I1015" s="239"/>
      <c r="J1015" s="234"/>
      <c r="K1015" s="234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173</v>
      </c>
      <c r="AU1015" s="244" t="s">
        <v>106</v>
      </c>
      <c r="AV1015" s="13" t="s">
        <v>106</v>
      </c>
      <c r="AW1015" s="13" t="s">
        <v>33</v>
      </c>
      <c r="AX1015" s="13" t="s">
        <v>72</v>
      </c>
      <c r="AY1015" s="244" t="s">
        <v>163</v>
      </c>
    </row>
    <row r="1016" s="14" customFormat="1">
      <c r="A1016" s="14"/>
      <c r="B1016" s="245"/>
      <c r="C1016" s="246"/>
      <c r="D1016" s="235" t="s">
        <v>173</v>
      </c>
      <c r="E1016" s="247" t="s">
        <v>19</v>
      </c>
      <c r="F1016" s="248" t="s">
        <v>175</v>
      </c>
      <c r="G1016" s="246"/>
      <c r="H1016" s="249">
        <v>35.399999999999999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173</v>
      </c>
      <c r="AU1016" s="255" t="s">
        <v>106</v>
      </c>
      <c r="AV1016" s="14" t="s">
        <v>171</v>
      </c>
      <c r="AW1016" s="14" t="s">
        <v>33</v>
      </c>
      <c r="AX1016" s="14" t="s">
        <v>80</v>
      </c>
      <c r="AY1016" s="255" t="s">
        <v>163</v>
      </c>
    </row>
    <row r="1017" s="2" customFormat="1" ht="21.75" customHeight="1">
      <c r="A1017" s="40"/>
      <c r="B1017" s="41"/>
      <c r="C1017" s="220" t="s">
        <v>2424</v>
      </c>
      <c r="D1017" s="220" t="s">
        <v>166</v>
      </c>
      <c r="E1017" s="221" t="s">
        <v>2425</v>
      </c>
      <c r="F1017" s="222" t="s">
        <v>2426</v>
      </c>
      <c r="G1017" s="223" t="s">
        <v>279</v>
      </c>
      <c r="H1017" s="224">
        <v>2.0859999999999999</v>
      </c>
      <c r="I1017" s="225"/>
      <c r="J1017" s="226">
        <f>ROUND(I1017*H1017,2)</f>
        <v>0</v>
      </c>
      <c r="K1017" s="222" t="s">
        <v>170</v>
      </c>
      <c r="L1017" s="46"/>
      <c r="M1017" s="227" t="s">
        <v>19</v>
      </c>
      <c r="N1017" s="228" t="s">
        <v>44</v>
      </c>
      <c r="O1017" s="86"/>
      <c r="P1017" s="229">
        <f>O1017*H1017</f>
        <v>0</v>
      </c>
      <c r="Q1017" s="229">
        <v>0.0014599999999999999</v>
      </c>
      <c r="R1017" s="229">
        <f>Q1017*H1017</f>
        <v>0.0030455599999999997</v>
      </c>
      <c r="S1017" s="229">
        <v>0</v>
      </c>
      <c r="T1017" s="230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31" t="s">
        <v>255</v>
      </c>
      <c r="AT1017" s="231" t="s">
        <v>166</v>
      </c>
      <c r="AU1017" s="231" t="s">
        <v>106</v>
      </c>
      <c r="AY1017" s="19" t="s">
        <v>163</v>
      </c>
      <c r="BE1017" s="232">
        <f>IF(N1017="základní",J1017,0)</f>
        <v>0</v>
      </c>
      <c r="BF1017" s="232">
        <f>IF(N1017="snížená",J1017,0)</f>
        <v>0</v>
      </c>
      <c r="BG1017" s="232">
        <f>IF(N1017="zákl. přenesená",J1017,0)</f>
        <v>0</v>
      </c>
      <c r="BH1017" s="232">
        <f>IF(N1017="sníž. přenesená",J1017,0)</f>
        <v>0</v>
      </c>
      <c r="BI1017" s="232">
        <f>IF(N1017="nulová",J1017,0)</f>
        <v>0</v>
      </c>
      <c r="BJ1017" s="19" t="s">
        <v>106</v>
      </c>
      <c r="BK1017" s="232">
        <f>ROUND(I1017*H1017,2)</f>
        <v>0</v>
      </c>
      <c r="BL1017" s="19" t="s">
        <v>255</v>
      </c>
      <c r="BM1017" s="231" t="s">
        <v>2427</v>
      </c>
    </row>
    <row r="1018" s="13" customFormat="1">
      <c r="A1018" s="13"/>
      <c r="B1018" s="233"/>
      <c r="C1018" s="234"/>
      <c r="D1018" s="235" t="s">
        <v>173</v>
      </c>
      <c r="E1018" s="236" t="s">
        <v>19</v>
      </c>
      <c r="F1018" s="237" t="s">
        <v>2428</v>
      </c>
      <c r="G1018" s="234"/>
      <c r="H1018" s="238">
        <v>2.0859999999999999</v>
      </c>
      <c r="I1018" s="239"/>
      <c r="J1018" s="234"/>
      <c r="K1018" s="234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173</v>
      </c>
      <c r="AU1018" s="244" t="s">
        <v>106</v>
      </c>
      <c r="AV1018" s="13" t="s">
        <v>106</v>
      </c>
      <c r="AW1018" s="13" t="s">
        <v>33</v>
      </c>
      <c r="AX1018" s="13" t="s">
        <v>72</v>
      </c>
      <c r="AY1018" s="244" t="s">
        <v>163</v>
      </c>
    </row>
    <row r="1019" s="14" customFormat="1">
      <c r="A1019" s="14"/>
      <c r="B1019" s="245"/>
      <c r="C1019" s="246"/>
      <c r="D1019" s="235" t="s">
        <v>173</v>
      </c>
      <c r="E1019" s="247" t="s">
        <v>19</v>
      </c>
      <c r="F1019" s="248" t="s">
        <v>175</v>
      </c>
      <c r="G1019" s="246"/>
      <c r="H1019" s="249">
        <v>2.0859999999999999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173</v>
      </c>
      <c r="AU1019" s="255" t="s">
        <v>106</v>
      </c>
      <c r="AV1019" s="14" t="s">
        <v>171</v>
      </c>
      <c r="AW1019" s="14" t="s">
        <v>33</v>
      </c>
      <c r="AX1019" s="14" t="s">
        <v>80</v>
      </c>
      <c r="AY1019" s="255" t="s">
        <v>163</v>
      </c>
    </row>
    <row r="1020" s="2" customFormat="1" ht="21.75" customHeight="1">
      <c r="A1020" s="40"/>
      <c r="B1020" s="41"/>
      <c r="C1020" s="220" t="s">
        <v>2429</v>
      </c>
      <c r="D1020" s="220" t="s">
        <v>166</v>
      </c>
      <c r="E1020" s="221" t="s">
        <v>2430</v>
      </c>
      <c r="F1020" s="222" t="s">
        <v>2431</v>
      </c>
      <c r="G1020" s="223" t="s">
        <v>279</v>
      </c>
      <c r="H1020" s="224">
        <v>1.2</v>
      </c>
      <c r="I1020" s="225"/>
      <c r="J1020" s="226">
        <f>ROUND(I1020*H1020,2)</f>
        <v>0</v>
      </c>
      <c r="K1020" s="222" t="s">
        <v>170</v>
      </c>
      <c r="L1020" s="46"/>
      <c r="M1020" s="227" t="s">
        <v>19</v>
      </c>
      <c r="N1020" s="228" t="s">
        <v>44</v>
      </c>
      <c r="O1020" s="86"/>
      <c r="P1020" s="229">
        <f>O1020*H1020</f>
        <v>0</v>
      </c>
      <c r="Q1020" s="229">
        <v>0.0017099999999999999</v>
      </c>
      <c r="R1020" s="229">
        <f>Q1020*H1020</f>
        <v>0.002052</v>
      </c>
      <c r="S1020" s="229">
        <v>0</v>
      </c>
      <c r="T1020" s="230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31" t="s">
        <v>255</v>
      </c>
      <c r="AT1020" s="231" t="s">
        <v>166</v>
      </c>
      <c r="AU1020" s="231" t="s">
        <v>106</v>
      </c>
      <c r="AY1020" s="19" t="s">
        <v>163</v>
      </c>
      <c r="BE1020" s="232">
        <f>IF(N1020="základní",J1020,0)</f>
        <v>0</v>
      </c>
      <c r="BF1020" s="232">
        <f>IF(N1020="snížená",J1020,0)</f>
        <v>0</v>
      </c>
      <c r="BG1020" s="232">
        <f>IF(N1020="zákl. přenesená",J1020,0)</f>
        <v>0</v>
      </c>
      <c r="BH1020" s="232">
        <f>IF(N1020="sníž. přenesená",J1020,0)</f>
        <v>0</v>
      </c>
      <c r="BI1020" s="232">
        <f>IF(N1020="nulová",J1020,0)</f>
        <v>0</v>
      </c>
      <c r="BJ1020" s="19" t="s">
        <v>106</v>
      </c>
      <c r="BK1020" s="232">
        <f>ROUND(I1020*H1020,2)</f>
        <v>0</v>
      </c>
      <c r="BL1020" s="19" t="s">
        <v>255</v>
      </c>
      <c r="BM1020" s="231" t="s">
        <v>2432</v>
      </c>
    </row>
    <row r="1021" s="13" customFormat="1">
      <c r="A1021" s="13"/>
      <c r="B1021" s="233"/>
      <c r="C1021" s="234"/>
      <c r="D1021" s="235" t="s">
        <v>173</v>
      </c>
      <c r="E1021" s="236" t="s">
        <v>19</v>
      </c>
      <c r="F1021" s="237" t="s">
        <v>2433</v>
      </c>
      <c r="G1021" s="234"/>
      <c r="H1021" s="238">
        <v>1.2</v>
      </c>
      <c r="I1021" s="239"/>
      <c r="J1021" s="234"/>
      <c r="K1021" s="234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173</v>
      </c>
      <c r="AU1021" s="244" t="s">
        <v>106</v>
      </c>
      <c r="AV1021" s="13" t="s">
        <v>106</v>
      </c>
      <c r="AW1021" s="13" t="s">
        <v>33</v>
      </c>
      <c r="AX1021" s="13" t="s">
        <v>72</v>
      </c>
      <c r="AY1021" s="244" t="s">
        <v>163</v>
      </c>
    </row>
    <row r="1022" s="14" customFormat="1">
      <c r="A1022" s="14"/>
      <c r="B1022" s="245"/>
      <c r="C1022" s="246"/>
      <c r="D1022" s="235" t="s">
        <v>173</v>
      </c>
      <c r="E1022" s="247" t="s">
        <v>19</v>
      </c>
      <c r="F1022" s="248" t="s">
        <v>175</v>
      </c>
      <c r="G1022" s="246"/>
      <c r="H1022" s="249">
        <v>1.2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173</v>
      </c>
      <c r="AU1022" s="255" t="s">
        <v>106</v>
      </c>
      <c r="AV1022" s="14" t="s">
        <v>171</v>
      </c>
      <c r="AW1022" s="14" t="s">
        <v>33</v>
      </c>
      <c r="AX1022" s="14" t="s">
        <v>80</v>
      </c>
      <c r="AY1022" s="255" t="s">
        <v>163</v>
      </c>
    </row>
    <row r="1023" s="2" customFormat="1" ht="21.75" customHeight="1">
      <c r="A1023" s="40"/>
      <c r="B1023" s="41"/>
      <c r="C1023" s="220" t="s">
        <v>2434</v>
      </c>
      <c r="D1023" s="220" t="s">
        <v>166</v>
      </c>
      <c r="E1023" s="221" t="s">
        <v>2435</v>
      </c>
      <c r="F1023" s="222" t="s">
        <v>2436</v>
      </c>
      <c r="G1023" s="223" t="s">
        <v>279</v>
      </c>
      <c r="H1023" s="224">
        <v>121.65000000000001</v>
      </c>
      <c r="I1023" s="225"/>
      <c r="J1023" s="226">
        <f>ROUND(I1023*H1023,2)</f>
        <v>0</v>
      </c>
      <c r="K1023" s="222" t="s">
        <v>170</v>
      </c>
      <c r="L1023" s="46"/>
      <c r="M1023" s="227" t="s">
        <v>19</v>
      </c>
      <c r="N1023" s="228" t="s">
        <v>44</v>
      </c>
      <c r="O1023" s="86"/>
      <c r="P1023" s="229">
        <f>O1023*H1023</f>
        <v>0</v>
      </c>
      <c r="Q1023" s="229">
        <v>0.0021299999999999999</v>
      </c>
      <c r="R1023" s="229">
        <f>Q1023*H1023</f>
        <v>0.25911450000000003</v>
      </c>
      <c r="S1023" s="229">
        <v>0</v>
      </c>
      <c r="T1023" s="230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31" t="s">
        <v>255</v>
      </c>
      <c r="AT1023" s="231" t="s">
        <v>166</v>
      </c>
      <c r="AU1023" s="231" t="s">
        <v>106</v>
      </c>
      <c r="AY1023" s="19" t="s">
        <v>163</v>
      </c>
      <c r="BE1023" s="232">
        <f>IF(N1023="základní",J1023,0)</f>
        <v>0</v>
      </c>
      <c r="BF1023" s="232">
        <f>IF(N1023="snížená",J1023,0)</f>
        <v>0</v>
      </c>
      <c r="BG1023" s="232">
        <f>IF(N1023="zákl. přenesená",J1023,0)</f>
        <v>0</v>
      </c>
      <c r="BH1023" s="232">
        <f>IF(N1023="sníž. přenesená",J1023,0)</f>
        <v>0</v>
      </c>
      <c r="BI1023" s="232">
        <f>IF(N1023="nulová",J1023,0)</f>
        <v>0</v>
      </c>
      <c r="BJ1023" s="19" t="s">
        <v>106</v>
      </c>
      <c r="BK1023" s="232">
        <f>ROUND(I1023*H1023,2)</f>
        <v>0</v>
      </c>
      <c r="BL1023" s="19" t="s">
        <v>255</v>
      </c>
      <c r="BM1023" s="231" t="s">
        <v>2437</v>
      </c>
    </row>
    <row r="1024" s="15" customFormat="1">
      <c r="A1024" s="15"/>
      <c r="B1024" s="256"/>
      <c r="C1024" s="257"/>
      <c r="D1024" s="235" t="s">
        <v>173</v>
      </c>
      <c r="E1024" s="258" t="s">
        <v>19</v>
      </c>
      <c r="F1024" s="259" t="s">
        <v>2438</v>
      </c>
      <c r="G1024" s="257"/>
      <c r="H1024" s="258" t="s">
        <v>19</v>
      </c>
      <c r="I1024" s="260"/>
      <c r="J1024" s="257"/>
      <c r="K1024" s="257"/>
      <c r="L1024" s="261"/>
      <c r="M1024" s="262"/>
      <c r="N1024" s="263"/>
      <c r="O1024" s="263"/>
      <c r="P1024" s="263"/>
      <c r="Q1024" s="263"/>
      <c r="R1024" s="263"/>
      <c r="S1024" s="263"/>
      <c r="T1024" s="264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5" t="s">
        <v>173</v>
      </c>
      <c r="AU1024" s="265" t="s">
        <v>106</v>
      </c>
      <c r="AV1024" s="15" t="s">
        <v>80</v>
      </c>
      <c r="AW1024" s="15" t="s">
        <v>33</v>
      </c>
      <c r="AX1024" s="15" t="s">
        <v>72</v>
      </c>
      <c r="AY1024" s="265" t="s">
        <v>163</v>
      </c>
    </row>
    <row r="1025" s="13" customFormat="1">
      <c r="A1025" s="13"/>
      <c r="B1025" s="233"/>
      <c r="C1025" s="234"/>
      <c r="D1025" s="235" t="s">
        <v>173</v>
      </c>
      <c r="E1025" s="236" t="s">
        <v>19</v>
      </c>
      <c r="F1025" s="237" t="s">
        <v>2439</v>
      </c>
      <c r="G1025" s="234"/>
      <c r="H1025" s="238">
        <v>121.65000000000001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173</v>
      </c>
      <c r="AU1025" s="244" t="s">
        <v>106</v>
      </c>
      <c r="AV1025" s="13" t="s">
        <v>106</v>
      </c>
      <c r="AW1025" s="13" t="s">
        <v>33</v>
      </c>
      <c r="AX1025" s="13" t="s">
        <v>72</v>
      </c>
      <c r="AY1025" s="244" t="s">
        <v>163</v>
      </c>
    </row>
    <row r="1026" s="14" customFormat="1">
      <c r="A1026" s="14"/>
      <c r="B1026" s="245"/>
      <c r="C1026" s="246"/>
      <c r="D1026" s="235" t="s">
        <v>173</v>
      </c>
      <c r="E1026" s="247" t="s">
        <v>19</v>
      </c>
      <c r="F1026" s="248" t="s">
        <v>175</v>
      </c>
      <c r="G1026" s="246"/>
      <c r="H1026" s="249">
        <v>121.65000000000001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173</v>
      </c>
      <c r="AU1026" s="255" t="s">
        <v>106</v>
      </c>
      <c r="AV1026" s="14" t="s">
        <v>171</v>
      </c>
      <c r="AW1026" s="14" t="s">
        <v>33</v>
      </c>
      <c r="AX1026" s="14" t="s">
        <v>80</v>
      </c>
      <c r="AY1026" s="255" t="s">
        <v>163</v>
      </c>
    </row>
    <row r="1027" s="2" customFormat="1" ht="21.75" customHeight="1">
      <c r="A1027" s="40"/>
      <c r="B1027" s="41"/>
      <c r="C1027" s="220" t="s">
        <v>2440</v>
      </c>
      <c r="D1027" s="220" t="s">
        <v>166</v>
      </c>
      <c r="E1027" s="221" t="s">
        <v>2441</v>
      </c>
      <c r="F1027" s="222" t="s">
        <v>2442</v>
      </c>
      <c r="G1027" s="223" t="s">
        <v>279</v>
      </c>
      <c r="H1027" s="224">
        <v>22.774999999999999</v>
      </c>
      <c r="I1027" s="225"/>
      <c r="J1027" s="226">
        <f>ROUND(I1027*H1027,2)</f>
        <v>0</v>
      </c>
      <c r="K1027" s="222" t="s">
        <v>170</v>
      </c>
      <c r="L1027" s="46"/>
      <c r="M1027" s="227" t="s">
        <v>19</v>
      </c>
      <c r="N1027" s="228" t="s">
        <v>44</v>
      </c>
      <c r="O1027" s="86"/>
      <c r="P1027" s="229">
        <f>O1027*H1027</f>
        <v>0</v>
      </c>
      <c r="Q1027" s="229">
        <v>0.0033800000000000002</v>
      </c>
      <c r="R1027" s="229">
        <f>Q1027*H1027</f>
        <v>0.076979500000000006</v>
      </c>
      <c r="S1027" s="229">
        <v>0</v>
      </c>
      <c r="T1027" s="230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31" t="s">
        <v>255</v>
      </c>
      <c r="AT1027" s="231" t="s">
        <v>166</v>
      </c>
      <c r="AU1027" s="231" t="s">
        <v>106</v>
      </c>
      <c r="AY1027" s="19" t="s">
        <v>163</v>
      </c>
      <c r="BE1027" s="232">
        <f>IF(N1027="základní",J1027,0)</f>
        <v>0</v>
      </c>
      <c r="BF1027" s="232">
        <f>IF(N1027="snížená",J1027,0)</f>
        <v>0</v>
      </c>
      <c r="BG1027" s="232">
        <f>IF(N1027="zákl. přenesená",J1027,0)</f>
        <v>0</v>
      </c>
      <c r="BH1027" s="232">
        <f>IF(N1027="sníž. přenesená",J1027,0)</f>
        <v>0</v>
      </c>
      <c r="BI1027" s="232">
        <f>IF(N1027="nulová",J1027,0)</f>
        <v>0</v>
      </c>
      <c r="BJ1027" s="19" t="s">
        <v>106</v>
      </c>
      <c r="BK1027" s="232">
        <f>ROUND(I1027*H1027,2)</f>
        <v>0</v>
      </c>
      <c r="BL1027" s="19" t="s">
        <v>255</v>
      </c>
      <c r="BM1027" s="231" t="s">
        <v>2443</v>
      </c>
    </row>
    <row r="1028" s="13" customFormat="1">
      <c r="A1028" s="13"/>
      <c r="B1028" s="233"/>
      <c r="C1028" s="234"/>
      <c r="D1028" s="235" t="s">
        <v>173</v>
      </c>
      <c r="E1028" s="236" t="s">
        <v>19</v>
      </c>
      <c r="F1028" s="237" t="s">
        <v>2444</v>
      </c>
      <c r="G1028" s="234"/>
      <c r="H1028" s="238">
        <v>22.774999999999999</v>
      </c>
      <c r="I1028" s="239"/>
      <c r="J1028" s="234"/>
      <c r="K1028" s="234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173</v>
      </c>
      <c r="AU1028" s="244" t="s">
        <v>106</v>
      </c>
      <c r="AV1028" s="13" t="s">
        <v>106</v>
      </c>
      <c r="AW1028" s="13" t="s">
        <v>33</v>
      </c>
      <c r="AX1028" s="13" t="s">
        <v>72</v>
      </c>
      <c r="AY1028" s="244" t="s">
        <v>163</v>
      </c>
    </row>
    <row r="1029" s="14" customFormat="1">
      <c r="A1029" s="14"/>
      <c r="B1029" s="245"/>
      <c r="C1029" s="246"/>
      <c r="D1029" s="235" t="s">
        <v>173</v>
      </c>
      <c r="E1029" s="247" t="s">
        <v>19</v>
      </c>
      <c r="F1029" s="248" t="s">
        <v>175</v>
      </c>
      <c r="G1029" s="246"/>
      <c r="H1029" s="249">
        <v>22.774999999999999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173</v>
      </c>
      <c r="AU1029" s="255" t="s">
        <v>106</v>
      </c>
      <c r="AV1029" s="14" t="s">
        <v>171</v>
      </c>
      <c r="AW1029" s="14" t="s">
        <v>33</v>
      </c>
      <c r="AX1029" s="14" t="s">
        <v>80</v>
      </c>
      <c r="AY1029" s="255" t="s">
        <v>163</v>
      </c>
    </row>
    <row r="1030" s="2" customFormat="1" ht="21.75" customHeight="1">
      <c r="A1030" s="40"/>
      <c r="B1030" s="41"/>
      <c r="C1030" s="220" t="s">
        <v>2445</v>
      </c>
      <c r="D1030" s="220" t="s">
        <v>166</v>
      </c>
      <c r="E1030" s="221" t="s">
        <v>2446</v>
      </c>
      <c r="F1030" s="222" t="s">
        <v>2447</v>
      </c>
      <c r="G1030" s="223" t="s">
        <v>279</v>
      </c>
      <c r="H1030" s="224">
        <v>25</v>
      </c>
      <c r="I1030" s="225"/>
      <c r="J1030" s="226">
        <f>ROUND(I1030*H1030,2)</f>
        <v>0</v>
      </c>
      <c r="K1030" s="222" t="s">
        <v>19</v>
      </c>
      <c r="L1030" s="46"/>
      <c r="M1030" s="227" t="s">
        <v>19</v>
      </c>
      <c r="N1030" s="228" t="s">
        <v>44</v>
      </c>
      <c r="O1030" s="86"/>
      <c r="P1030" s="229">
        <f>O1030*H1030</f>
        <v>0</v>
      </c>
      <c r="Q1030" s="229">
        <v>0</v>
      </c>
      <c r="R1030" s="229">
        <f>Q1030*H1030</f>
        <v>0</v>
      </c>
      <c r="S1030" s="229">
        <v>0</v>
      </c>
      <c r="T1030" s="230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31" t="s">
        <v>255</v>
      </c>
      <c r="AT1030" s="231" t="s">
        <v>166</v>
      </c>
      <c r="AU1030" s="231" t="s">
        <v>106</v>
      </c>
      <c r="AY1030" s="19" t="s">
        <v>163</v>
      </c>
      <c r="BE1030" s="232">
        <f>IF(N1030="základní",J1030,0)</f>
        <v>0</v>
      </c>
      <c r="BF1030" s="232">
        <f>IF(N1030="snížená",J1030,0)</f>
        <v>0</v>
      </c>
      <c r="BG1030" s="232">
        <f>IF(N1030="zákl. přenesená",J1030,0)</f>
        <v>0</v>
      </c>
      <c r="BH1030" s="232">
        <f>IF(N1030="sníž. přenesená",J1030,0)</f>
        <v>0</v>
      </c>
      <c r="BI1030" s="232">
        <f>IF(N1030="nulová",J1030,0)</f>
        <v>0</v>
      </c>
      <c r="BJ1030" s="19" t="s">
        <v>106</v>
      </c>
      <c r="BK1030" s="232">
        <f>ROUND(I1030*H1030,2)</f>
        <v>0</v>
      </c>
      <c r="BL1030" s="19" t="s">
        <v>255</v>
      </c>
      <c r="BM1030" s="231" t="s">
        <v>2448</v>
      </c>
    </row>
    <row r="1031" s="13" customFormat="1">
      <c r="A1031" s="13"/>
      <c r="B1031" s="233"/>
      <c r="C1031" s="234"/>
      <c r="D1031" s="235" t="s">
        <v>173</v>
      </c>
      <c r="E1031" s="236" t="s">
        <v>19</v>
      </c>
      <c r="F1031" s="237" t="s">
        <v>2449</v>
      </c>
      <c r="G1031" s="234"/>
      <c r="H1031" s="238">
        <v>25</v>
      </c>
      <c r="I1031" s="239"/>
      <c r="J1031" s="234"/>
      <c r="K1031" s="234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173</v>
      </c>
      <c r="AU1031" s="244" t="s">
        <v>106</v>
      </c>
      <c r="AV1031" s="13" t="s">
        <v>106</v>
      </c>
      <c r="AW1031" s="13" t="s">
        <v>33</v>
      </c>
      <c r="AX1031" s="13" t="s">
        <v>72</v>
      </c>
      <c r="AY1031" s="244" t="s">
        <v>163</v>
      </c>
    </row>
    <row r="1032" s="14" customFormat="1">
      <c r="A1032" s="14"/>
      <c r="B1032" s="245"/>
      <c r="C1032" s="246"/>
      <c r="D1032" s="235" t="s">
        <v>173</v>
      </c>
      <c r="E1032" s="247" t="s">
        <v>19</v>
      </c>
      <c r="F1032" s="248" t="s">
        <v>175</v>
      </c>
      <c r="G1032" s="246"/>
      <c r="H1032" s="249">
        <v>25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173</v>
      </c>
      <c r="AU1032" s="255" t="s">
        <v>106</v>
      </c>
      <c r="AV1032" s="14" t="s">
        <v>171</v>
      </c>
      <c r="AW1032" s="14" t="s">
        <v>33</v>
      </c>
      <c r="AX1032" s="14" t="s">
        <v>80</v>
      </c>
      <c r="AY1032" s="255" t="s">
        <v>163</v>
      </c>
    </row>
    <row r="1033" s="2" customFormat="1" ht="21.75" customHeight="1">
      <c r="A1033" s="40"/>
      <c r="B1033" s="41"/>
      <c r="C1033" s="220" t="s">
        <v>2450</v>
      </c>
      <c r="D1033" s="220" t="s">
        <v>166</v>
      </c>
      <c r="E1033" s="221" t="s">
        <v>2451</v>
      </c>
      <c r="F1033" s="222" t="s">
        <v>2452</v>
      </c>
      <c r="G1033" s="223" t="s">
        <v>169</v>
      </c>
      <c r="H1033" s="224">
        <v>6.4000000000000004</v>
      </c>
      <c r="I1033" s="225"/>
      <c r="J1033" s="226">
        <f>ROUND(I1033*H1033,2)</f>
        <v>0</v>
      </c>
      <c r="K1033" s="222" t="s">
        <v>19</v>
      </c>
      <c r="L1033" s="46"/>
      <c r="M1033" s="227" t="s">
        <v>19</v>
      </c>
      <c r="N1033" s="228" t="s">
        <v>44</v>
      </c>
      <c r="O1033" s="86"/>
      <c r="P1033" s="229">
        <f>O1033*H1033</f>
        <v>0</v>
      </c>
      <c r="Q1033" s="229">
        <v>0</v>
      </c>
      <c r="R1033" s="229">
        <f>Q1033*H1033</f>
        <v>0</v>
      </c>
      <c r="S1033" s="229">
        <v>0</v>
      </c>
      <c r="T1033" s="230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1" t="s">
        <v>255</v>
      </c>
      <c r="AT1033" s="231" t="s">
        <v>166</v>
      </c>
      <c r="AU1033" s="231" t="s">
        <v>106</v>
      </c>
      <c r="AY1033" s="19" t="s">
        <v>163</v>
      </c>
      <c r="BE1033" s="232">
        <f>IF(N1033="základní",J1033,0)</f>
        <v>0</v>
      </c>
      <c r="BF1033" s="232">
        <f>IF(N1033="snížená",J1033,0)</f>
        <v>0</v>
      </c>
      <c r="BG1033" s="232">
        <f>IF(N1033="zákl. přenesená",J1033,0)</f>
        <v>0</v>
      </c>
      <c r="BH1033" s="232">
        <f>IF(N1033="sníž. přenesená",J1033,0)</f>
        <v>0</v>
      </c>
      <c r="BI1033" s="232">
        <f>IF(N1033="nulová",J1033,0)</f>
        <v>0</v>
      </c>
      <c r="BJ1033" s="19" t="s">
        <v>106</v>
      </c>
      <c r="BK1033" s="232">
        <f>ROUND(I1033*H1033,2)</f>
        <v>0</v>
      </c>
      <c r="BL1033" s="19" t="s">
        <v>255</v>
      </c>
      <c r="BM1033" s="231" t="s">
        <v>2453</v>
      </c>
    </row>
    <row r="1034" s="13" customFormat="1">
      <c r="A1034" s="13"/>
      <c r="B1034" s="233"/>
      <c r="C1034" s="234"/>
      <c r="D1034" s="235" t="s">
        <v>173</v>
      </c>
      <c r="E1034" s="236" t="s">
        <v>19</v>
      </c>
      <c r="F1034" s="237" t="s">
        <v>2454</v>
      </c>
      <c r="G1034" s="234"/>
      <c r="H1034" s="238">
        <v>6.4000000000000004</v>
      </c>
      <c r="I1034" s="239"/>
      <c r="J1034" s="234"/>
      <c r="K1034" s="234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173</v>
      </c>
      <c r="AU1034" s="244" t="s">
        <v>106</v>
      </c>
      <c r="AV1034" s="13" t="s">
        <v>106</v>
      </c>
      <c r="AW1034" s="13" t="s">
        <v>33</v>
      </c>
      <c r="AX1034" s="13" t="s">
        <v>72</v>
      </c>
      <c r="AY1034" s="244" t="s">
        <v>163</v>
      </c>
    </row>
    <row r="1035" s="14" customFormat="1">
      <c r="A1035" s="14"/>
      <c r="B1035" s="245"/>
      <c r="C1035" s="246"/>
      <c r="D1035" s="235" t="s">
        <v>173</v>
      </c>
      <c r="E1035" s="247" t="s">
        <v>19</v>
      </c>
      <c r="F1035" s="248" t="s">
        <v>175</v>
      </c>
      <c r="G1035" s="246"/>
      <c r="H1035" s="249">
        <v>6.4000000000000004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173</v>
      </c>
      <c r="AU1035" s="255" t="s">
        <v>106</v>
      </c>
      <c r="AV1035" s="14" t="s">
        <v>171</v>
      </c>
      <c r="AW1035" s="14" t="s">
        <v>33</v>
      </c>
      <c r="AX1035" s="14" t="s">
        <v>80</v>
      </c>
      <c r="AY1035" s="255" t="s">
        <v>163</v>
      </c>
    </row>
    <row r="1036" s="2" customFormat="1" ht="33" customHeight="1">
      <c r="A1036" s="40"/>
      <c r="B1036" s="41"/>
      <c r="C1036" s="220" t="s">
        <v>2455</v>
      </c>
      <c r="D1036" s="220" t="s">
        <v>166</v>
      </c>
      <c r="E1036" s="221" t="s">
        <v>2456</v>
      </c>
      <c r="F1036" s="222" t="s">
        <v>2457</v>
      </c>
      <c r="G1036" s="223" t="s">
        <v>279</v>
      </c>
      <c r="H1036" s="224">
        <v>4</v>
      </c>
      <c r="I1036" s="225"/>
      <c r="J1036" s="226">
        <f>ROUND(I1036*H1036,2)</f>
        <v>0</v>
      </c>
      <c r="K1036" s="222" t="s">
        <v>19</v>
      </c>
      <c r="L1036" s="46"/>
      <c r="M1036" s="227" t="s">
        <v>19</v>
      </c>
      <c r="N1036" s="228" t="s">
        <v>44</v>
      </c>
      <c r="O1036" s="86"/>
      <c r="P1036" s="229">
        <f>O1036*H1036</f>
        <v>0</v>
      </c>
      <c r="Q1036" s="229">
        <v>0</v>
      </c>
      <c r="R1036" s="229">
        <f>Q1036*H1036</f>
        <v>0</v>
      </c>
      <c r="S1036" s="229">
        <v>0</v>
      </c>
      <c r="T1036" s="230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31" t="s">
        <v>255</v>
      </c>
      <c r="AT1036" s="231" t="s">
        <v>166</v>
      </c>
      <c r="AU1036" s="231" t="s">
        <v>106</v>
      </c>
      <c r="AY1036" s="19" t="s">
        <v>163</v>
      </c>
      <c r="BE1036" s="232">
        <f>IF(N1036="základní",J1036,0)</f>
        <v>0</v>
      </c>
      <c r="BF1036" s="232">
        <f>IF(N1036="snížená",J1036,0)</f>
        <v>0</v>
      </c>
      <c r="BG1036" s="232">
        <f>IF(N1036="zákl. přenesená",J1036,0)</f>
        <v>0</v>
      </c>
      <c r="BH1036" s="232">
        <f>IF(N1036="sníž. přenesená",J1036,0)</f>
        <v>0</v>
      </c>
      <c r="BI1036" s="232">
        <f>IF(N1036="nulová",J1036,0)</f>
        <v>0</v>
      </c>
      <c r="BJ1036" s="19" t="s">
        <v>106</v>
      </c>
      <c r="BK1036" s="232">
        <f>ROUND(I1036*H1036,2)</f>
        <v>0</v>
      </c>
      <c r="BL1036" s="19" t="s">
        <v>255</v>
      </c>
      <c r="BM1036" s="231" t="s">
        <v>2458</v>
      </c>
    </row>
    <row r="1037" s="13" customFormat="1">
      <c r="A1037" s="13"/>
      <c r="B1037" s="233"/>
      <c r="C1037" s="234"/>
      <c r="D1037" s="235" t="s">
        <v>173</v>
      </c>
      <c r="E1037" s="236" t="s">
        <v>19</v>
      </c>
      <c r="F1037" s="237" t="s">
        <v>2459</v>
      </c>
      <c r="G1037" s="234"/>
      <c r="H1037" s="238">
        <v>4</v>
      </c>
      <c r="I1037" s="239"/>
      <c r="J1037" s="234"/>
      <c r="K1037" s="234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173</v>
      </c>
      <c r="AU1037" s="244" t="s">
        <v>106</v>
      </c>
      <c r="AV1037" s="13" t="s">
        <v>106</v>
      </c>
      <c r="AW1037" s="13" t="s">
        <v>33</v>
      </c>
      <c r="AX1037" s="13" t="s">
        <v>72</v>
      </c>
      <c r="AY1037" s="244" t="s">
        <v>163</v>
      </c>
    </row>
    <row r="1038" s="14" customFormat="1">
      <c r="A1038" s="14"/>
      <c r="B1038" s="245"/>
      <c r="C1038" s="246"/>
      <c r="D1038" s="235" t="s">
        <v>173</v>
      </c>
      <c r="E1038" s="247" t="s">
        <v>19</v>
      </c>
      <c r="F1038" s="248" t="s">
        <v>175</v>
      </c>
      <c r="G1038" s="246"/>
      <c r="H1038" s="249">
        <v>4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173</v>
      </c>
      <c r="AU1038" s="255" t="s">
        <v>106</v>
      </c>
      <c r="AV1038" s="14" t="s">
        <v>171</v>
      </c>
      <c r="AW1038" s="14" t="s">
        <v>33</v>
      </c>
      <c r="AX1038" s="14" t="s">
        <v>80</v>
      </c>
      <c r="AY1038" s="255" t="s">
        <v>163</v>
      </c>
    </row>
    <row r="1039" s="2" customFormat="1" ht="33" customHeight="1">
      <c r="A1039" s="40"/>
      <c r="B1039" s="41"/>
      <c r="C1039" s="220" t="s">
        <v>2460</v>
      </c>
      <c r="D1039" s="220" t="s">
        <v>166</v>
      </c>
      <c r="E1039" s="221" t="s">
        <v>2461</v>
      </c>
      <c r="F1039" s="222" t="s">
        <v>2462</v>
      </c>
      <c r="G1039" s="223" t="s">
        <v>279</v>
      </c>
      <c r="H1039" s="224">
        <v>130</v>
      </c>
      <c r="I1039" s="225"/>
      <c r="J1039" s="226">
        <f>ROUND(I1039*H1039,2)</f>
        <v>0</v>
      </c>
      <c r="K1039" s="222" t="s">
        <v>19</v>
      </c>
      <c r="L1039" s="46"/>
      <c r="M1039" s="227" t="s">
        <v>19</v>
      </c>
      <c r="N1039" s="228" t="s">
        <v>44</v>
      </c>
      <c r="O1039" s="86"/>
      <c r="P1039" s="229">
        <f>O1039*H1039</f>
        <v>0</v>
      </c>
      <c r="Q1039" s="229">
        <v>0</v>
      </c>
      <c r="R1039" s="229">
        <f>Q1039*H1039</f>
        <v>0</v>
      </c>
      <c r="S1039" s="229">
        <v>0</v>
      </c>
      <c r="T1039" s="230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1" t="s">
        <v>255</v>
      </c>
      <c r="AT1039" s="231" t="s">
        <v>166</v>
      </c>
      <c r="AU1039" s="231" t="s">
        <v>106</v>
      </c>
      <c r="AY1039" s="19" t="s">
        <v>163</v>
      </c>
      <c r="BE1039" s="232">
        <f>IF(N1039="základní",J1039,0)</f>
        <v>0</v>
      </c>
      <c r="BF1039" s="232">
        <f>IF(N1039="snížená",J1039,0)</f>
        <v>0</v>
      </c>
      <c r="BG1039" s="232">
        <f>IF(N1039="zákl. přenesená",J1039,0)</f>
        <v>0</v>
      </c>
      <c r="BH1039" s="232">
        <f>IF(N1039="sníž. přenesená",J1039,0)</f>
        <v>0</v>
      </c>
      <c r="BI1039" s="232">
        <f>IF(N1039="nulová",J1039,0)</f>
        <v>0</v>
      </c>
      <c r="BJ1039" s="19" t="s">
        <v>106</v>
      </c>
      <c r="BK1039" s="232">
        <f>ROUND(I1039*H1039,2)</f>
        <v>0</v>
      </c>
      <c r="BL1039" s="19" t="s">
        <v>255</v>
      </c>
      <c r="BM1039" s="231" t="s">
        <v>2463</v>
      </c>
    </row>
    <row r="1040" s="13" customFormat="1">
      <c r="A1040" s="13"/>
      <c r="B1040" s="233"/>
      <c r="C1040" s="234"/>
      <c r="D1040" s="235" t="s">
        <v>173</v>
      </c>
      <c r="E1040" s="236" t="s">
        <v>19</v>
      </c>
      <c r="F1040" s="237" t="s">
        <v>2464</v>
      </c>
      <c r="G1040" s="234"/>
      <c r="H1040" s="238">
        <v>130</v>
      </c>
      <c r="I1040" s="239"/>
      <c r="J1040" s="234"/>
      <c r="K1040" s="234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173</v>
      </c>
      <c r="AU1040" s="244" t="s">
        <v>106</v>
      </c>
      <c r="AV1040" s="13" t="s">
        <v>106</v>
      </c>
      <c r="AW1040" s="13" t="s">
        <v>33</v>
      </c>
      <c r="AX1040" s="13" t="s">
        <v>72</v>
      </c>
      <c r="AY1040" s="244" t="s">
        <v>163</v>
      </c>
    </row>
    <row r="1041" s="14" customFormat="1">
      <c r="A1041" s="14"/>
      <c r="B1041" s="245"/>
      <c r="C1041" s="246"/>
      <c r="D1041" s="235" t="s">
        <v>173</v>
      </c>
      <c r="E1041" s="247" t="s">
        <v>19</v>
      </c>
      <c r="F1041" s="248" t="s">
        <v>175</v>
      </c>
      <c r="G1041" s="246"/>
      <c r="H1041" s="249">
        <v>130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173</v>
      </c>
      <c r="AU1041" s="255" t="s">
        <v>106</v>
      </c>
      <c r="AV1041" s="14" t="s">
        <v>171</v>
      </c>
      <c r="AW1041" s="14" t="s">
        <v>33</v>
      </c>
      <c r="AX1041" s="14" t="s">
        <v>80</v>
      </c>
      <c r="AY1041" s="255" t="s">
        <v>163</v>
      </c>
    </row>
    <row r="1042" s="2" customFormat="1" ht="33" customHeight="1">
      <c r="A1042" s="40"/>
      <c r="B1042" s="41"/>
      <c r="C1042" s="220" t="s">
        <v>2465</v>
      </c>
      <c r="D1042" s="220" t="s">
        <v>166</v>
      </c>
      <c r="E1042" s="221" t="s">
        <v>2466</v>
      </c>
      <c r="F1042" s="222" t="s">
        <v>2467</v>
      </c>
      <c r="G1042" s="223" t="s">
        <v>279</v>
      </c>
      <c r="H1042" s="224">
        <v>132</v>
      </c>
      <c r="I1042" s="225"/>
      <c r="J1042" s="226">
        <f>ROUND(I1042*H1042,2)</f>
        <v>0</v>
      </c>
      <c r="K1042" s="222" t="s">
        <v>19</v>
      </c>
      <c r="L1042" s="46"/>
      <c r="M1042" s="227" t="s">
        <v>19</v>
      </c>
      <c r="N1042" s="228" t="s">
        <v>44</v>
      </c>
      <c r="O1042" s="86"/>
      <c r="P1042" s="229">
        <f>O1042*H1042</f>
        <v>0</v>
      </c>
      <c r="Q1042" s="229">
        <v>0</v>
      </c>
      <c r="R1042" s="229">
        <f>Q1042*H1042</f>
        <v>0</v>
      </c>
      <c r="S1042" s="229">
        <v>0</v>
      </c>
      <c r="T1042" s="230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31" t="s">
        <v>255</v>
      </c>
      <c r="AT1042" s="231" t="s">
        <v>166</v>
      </c>
      <c r="AU1042" s="231" t="s">
        <v>106</v>
      </c>
      <c r="AY1042" s="19" t="s">
        <v>163</v>
      </c>
      <c r="BE1042" s="232">
        <f>IF(N1042="základní",J1042,0)</f>
        <v>0</v>
      </c>
      <c r="BF1042" s="232">
        <f>IF(N1042="snížená",J1042,0)</f>
        <v>0</v>
      </c>
      <c r="BG1042" s="232">
        <f>IF(N1042="zákl. přenesená",J1042,0)</f>
        <v>0</v>
      </c>
      <c r="BH1042" s="232">
        <f>IF(N1042="sníž. přenesená",J1042,0)</f>
        <v>0</v>
      </c>
      <c r="BI1042" s="232">
        <f>IF(N1042="nulová",J1042,0)</f>
        <v>0</v>
      </c>
      <c r="BJ1042" s="19" t="s">
        <v>106</v>
      </c>
      <c r="BK1042" s="232">
        <f>ROUND(I1042*H1042,2)</f>
        <v>0</v>
      </c>
      <c r="BL1042" s="19" t="s">
        <v>255</v>
      </c>
      <c r="BM1042" s="231" t="s">
        <v>2468</v>
      </c>
    </row>
    <row r="1043" s="13" customFormat="1">
      <c r="A1043" s="13"/>
      <c r="B1043" s="233"/>
      <c r="C1043" s="234"/>
      <c r="D1043" s="235" t="s">
        <v>173</v>
      </c>
      <c r="E1043" s="236" t="s">
        <v>19</v>
      </c>
      <c r="F1043" s="237" t="s">
        <v>2469</v>
      </c>
      <c r="G1043" s="234"/>
      <c r="H1043" s="238">
        <v>132</v>
      </c>
      <c r="I1043" s="239"/>
      <c r="J1043" s="234"/>
      <c r="K1043" s="234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173</v>
      </c>
      <c r="AU1043" s="244" t="s">
        <v>106</v>
      </c>
      <c r="AV1043" s="13" t="s">
        <v>106</v>
      </c>
      <c r="AW1043" s="13" t="s">
        <v>33</v>
      </c>
      <c r="AX1043" s="13" t="s">
        <v>72</v>
      </c>
      <c r="AY1043" s="244" t="s">
        <v>163</v>
      </c>
    </row>
    <row r="1044" s="14" customFormat="1">
      <c r="A1044" s="14"/>
      <c r="B1044" s="245"/>
      <c r="C1044" s="246"/>
      <c r="D1044" s="235" t="s">
        <v>173</v>
      </c>
      <c r="E1044" s="247" t="s">
        <v>19</v>
      </c>
      <c r="F1044" s="248" t="s">
        <v>175</v>
      </c>
      <c r="G1044" s="246"/>
      <c r="H1044" s="249">
        <v>132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173</v>
      </c>
      <c r="AU1044" s="255" t="s">
        <v>106</v>
      </c>
      <c r="AV1044" s="14" t="s">
        <v>171</v>
      </c>
      <c r="AW1044" s="14" t="s">
        <v>33</v>
      </c>
      <c r="AX1044" s="14" t="s">
        <v>80</v>
      </c>
      <c r="AY1044" s="255" t="s">
        <v>163</v>
      </c>
    </row>
    <row r="1045" s="2" customFormat="1" ht="33" customHeight="1">
      <c r="A1045" s="40"/>
      <c r="B1045" s="41"/>
      <c r="C1045" s="220" t="s">
        <v>2470</v>
      </c>
      <c r="D1045" s="220" t="s">
        <v>166</v>
      </c>
      <c r="E1045" s="221" t="s">
        <v>2471</v>
      </c>
      <c r="F1045" s="222" t="s">
        <v>2472</v>
      </c>
      <c r="G1045" s="223" t="s">
        <v>279</v>
      </c>
      <c r="H1045" s="224">
        <v>1.28</v>
      </c>
      <c r="I1045" s="225"/>
      <c r="J1045" s="226">
        <f>ROUND(I1045*H1045,2)</f>
        <v>0</v>
      </c>
      <c r="K1045" s="222" t="s">
        <v>19</v>
      </c>
      <c r="L1045" s="46"/>
      <c r="M1045" s="227" t="s">
        <v>19</v>
      </c>
      <c r="N1045" s="228" t="s">
        <v>44</v>
      </c>
      <c r="O1045" s="86"/>
      <c r="P1045" s="229">
        <f>O1045*H1045</f>
        <v>0</v>
      </c>
      <c r="Q1045" s="229">
        <v>0</v>
      </c>
      <c r="R1045" s="229">
        <f>Q1045*H1045</f>
        <v>0</v>
      </c>
      <c r="S1045" s="229">
        <v>0</v>
      </c>
      <c r="T1045" s="230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1" t="s">
        <v>255</v>
      </c>
      <c r="AT1045" s="231" t="s">
        <v>166</v>
      </c>
      <c r="AU1045" s="231" t="s">
        <v>106</v>
      </c>
      <c r="AY1045" s="19" t="s">
        <v>163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19" t="s">
        <v>106</v>
      </c>
      <c r="BK1045" s="232">
        <f>ROUND(I1045*H1045,2)</f>
        <v>0</v>
      </c>
      <c r="BL1045" s="19" t="s">
        <v>255</v>
      </c>
      <c r="BM1045" s="231" t="s">
        <v>2473</v>
      </c>
    </row>
    <row r="1046" s="13" customFormat="1">
      <c r="A1046" s="13"/>
      <c r="B1046" s="233"/>
      <c r="C1046" s="234"/>
      <c r="D1046" s="235" t="s">
        <v>173</v>
      </c>
      <c r="E1046" s="236" t="s">
        <v>19</v>
      </c>
      <c r="F1046" s="237" t="s">
        <v>2474</v>
      </c>
      <c r="G1046" s="234"/>
      <c r="H1046" s="238">
        <v>1.28</v>
      </c>
      <c r="I1046" s="239"/>
      <c r="J1046" s="234"/>
      <c r="K1046" s="234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173</v>
      </c>
      <c r="AU1046" s="244" t="s">
        <v>106</v>
      </c>
      <c r="AV1046" s="13" t="s">
        <v>106</v>
      </c>
      <c r="AW1046" s="13" t="s">
        <v>33</v>
      </c>
      <c r="AX1046" s="13" t="s">
        <v>72</v>
      </c>
      <c r="AY1046" s="244" t="s">
        <v>163</v>
      </c>
    </row>
    <row r="1047" s="14" customFormat="1">
      <c r="A1047" s="14"/>
      <c r="B1047" s="245"/>
      <c r="C1047" s="246"/>
      <c r="D1047" s="235" t="s">
        <v>173</v>
      </c>
      <c r="E1047" s="247" t="s">
        <v>19</v>
      </c>
      <c r="F1047" s="248" t="s">
        <v>175</v>
      </c>
      <c r="G1047" s="246"/>
      <c r="H1047" s="249">
        <v>1.28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173</v>
      </c>
      <c r="AU1047" s="255" t="s">
        <v>106</v>
      </c>
      <c r="AV1047" s="14" t="s">
        <v>171</v>
      </c>
      <c r="AW1047" s="14" t="s">
        <v>33</v>
      </c>
      <c r="AX1047" s="14" t="s">
        <v>80</v>
      </c>
      <c r="AY1047" s="255" t="s">
        <v>163</v>
      </c>
    </row>
    <row r="1048" s="2" customFormat="1" ht="21.75" customHeight="1">
      <c r="A1048" s="40"/>
      <c r="B1048" s="41"/>
      <c r="C1048" s="220" t="s">
        <v>2475</v>
      </c>
      <c r="D1048" s="220" t="s">
        <v>166</v>
      </c>
      <c r="E1048" s="221" t="s">
        <v>2476</v>
      </c>
      <c r="F1048" s="222" t="s">
        <v>2477</v>
      </c>
      <c r="G1048" s="223" t="s">
        <v>169</v>
      </c>
      <c r="H1048" s="224">
        <v>18</v>
      </c>
      <c r="I1048" s="225"/>
      <c r="J1048" s="226">
        <f>ROUND(I1048*H1048,2)</f>
        <v>0</v>
      </c>
      <c r="K1048" s="222" t="s">
        <v>19</v>
      </c>
      <c r="L1048" s="46"/>
      <c r="M1048" s="227" t="s">
        <v>19</v>
      </c>
      <c r="N1048" s="228" t="s">
        <v>44</v>
      </c>
      <c r="O1048" s="86"/>
      <c r="P1048" s="229">
        <f>O1048*H1048</f>
        <v>0</v>
      </c>
      <c r="Q1048" s="229">
        <v>0</v>
      </c>
      <c r="R1048" s="229">
        <f>Q1048*H1048</f>
        <v>0</v>
      </c>
      <c r="S1048" s="229">
        <v>0</v>
      </c>
      <c r="T1048" s="230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31" t="s">
        <v>255</v>
      </c>
      <c r="AT1048" s="231" t="s">
        <v>166</v>
      </c>
      <c r="AU1048" s="231" t="s">
        <v>106</v>
      </c>
      <c r="AY1048" s="19" t="s">
        <v>163</v>
      </c>
      <c r="BE1048" s="232">
        <f>IF(N1048="základní",J1048,0)</f>
        <v>0</v>
      </c>
      <c r="BF1048" s="232">
        <f>IF(N1048="snížená",J1048,0)</f>
        <v>0</v>
      </c>
      <c r="BG1048" s="232">
        <f>IF(N1048="zákl. přenesená",J1048,0)</f>
        <v>0</v>
      </c>
      <c r="BH1048" s="232">
        <f>IF(N1048="sníž. přenesená",J1048,0)</f>
        <v>0</v>
      </c>
      <c r="BI1048" s="232">
        <f>IF(N1048="nulová",J1048,0)</f>
        <v>0</v>
      </c>
      <c r="BJ1048" s="19" t="s">
        <v>106</v>
      </c>
      <c r="BK1048" s="232">
        <f>ROUND(I1048*H1048,2)</f>
        <v>0</v>
      </c>
      <c r="BL1048" s="19" t="s">
        <v>255</v>
      </c>
      <c r="BM1048" s="231" t="s">
        <v>2478</v>
      </c>
    </row>
    <row r="1049" s="13" customFormat="1">
      <c r="A1049" s="13"/>
      <c r="B1049" s="233"/>
      <c r="C1049" s="234"/>
      <c r="D1049" s="235" t="s">
        <v>173</v>
      </c>
      <c r="E1049" s="236" t="s">
        <v>19</v>
      </c>
      <c r="F1049" s="237" t="s">
        <v>2479</v>
      </c>
      <c r="G1049" s="234"/>
      <c r="H1049" s="238">
        <v>18</v>
      </c>
      <c r="I1049" s="239"/>
      <c r="J1049" s="234"/>
      <c r="K1049" s="234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173</v>
      </c>
      <c r="AU1049" s="244" t="s">
        <v>106</v>
      </c>
      <c r="AV1049" s="13" t="s">
        <v>106</v>
      </c>
      <c r="AW1049" s="13" t="s">
        <v>33</v>
      </c>
      <c r="AX1049" s="13" t="s">
        <v>72</v>
      </c>
      <c r="AY1049" s="244" t="s">
        <v>163</v>
      </c>
    </row>
    <row r="1050" s="14" customFormat="1">
      <c r="A1050" s="14"/>
      <c r="B1050" s="245"/>
      <c r="C1050" s="246"/>
      <c r="D1050" s="235" t="s">
        <v>173</v>
      </c>
      <c r="E1050" s="247" t="s">
        <v>19</v>
      </c>
      <c r="F1050" s="248" t="s">
        <v>175</v>
      </c>
      <c r="G1050" s="246"/>
      <c r="H1050" s="249">
        <v>18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173</v>
      </c>
      <c r="AU1050" s="255" t="s">
        <v>106</v>
      </c>
      <c r="AV1050" s="14" t="s">
        <v>171</v>
      </c>
      <c r="AW1050" s="14" t="s">
        <v>33</v>
      </c>
      <c r="AX1050" s="14" t="s">
        <v>80</v>
      </c>
      <c r="AY1050" s="255" t="s">
        <v>163</v>
      </c>
    </row>
    <row r="1051" s="2" customFormat="1" ht="21.75" customHeight="1">
      <c r="A1051" s="40"/>
      <c r="B1051" s="41"/>
      <c r="C1051" s="220" t="s">
        <v>2480</v>
      </c>
      <c r="D1051" s="220" t="s">
        <v>166</v>
      </c>
      <c r="E1051" s="221" t="s">
        <v>2481</v>
      </c>
      <c r="F1051" s="222" t="s">
        <v>2482</v>
      </c>
      <c r="G1051" s="223" t="s">
        <v>279</v>
      </c>
      <c r="H1051" s="224">
        <v>40</v>
      </c>
      <c r="I1051" s="225"/>
      <c r="J1051" s="226">
        <f>ROUND(I1051*H1051,2)</f>
        <v>0</v>
      </c>
      <c r="K1051" s="222" t="s">
        <v>19</v>
      </c>
      <c r="L1051" s="46"/>
      <c r="M1051" s="227" t="s">
        <v>19</v>
      </c>
      <c r="N1051" s="228" t="s">
        <v>44</v>
      </c>
      <c r="O1051" s="86"/>
      <c r="P1051" s="229">
        <f>O1051*H1051</f>
        <v>0</v>
      </c>
      <c r="Q1051" s="229">
        <v>0</v>
      </c>
      <c r="R1051" s="229">
        <f>Q1051*H1051</f>
        <v>0</v>
      </c>
      <c r="S1051" s="229">
        <v>0</v>
      </c>
      <c r="T1051" s="230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31" t="s">
        <v>255</v>
      </c>
      <c r="AT1051" s="231" t="s">
        <v>166</v>
      </c>
      <c r="AU1051" s="231" t="s">
        <v>106</v>
      </c>
      <c r="AY1051" s="19" t="s">
        <v>163</v>
      </c>
      <c r="BE1051" s="232">
        <f>IF(N1051="základní",J1051,0)</f>
        <v>0</v>
      </c>
      <c r="BF1051" s="232">
        <f>IF(N1051="snížená",J1051,0)</f>
        <v>0</v>
      </c>
      <c r="BG1051" s="232">
        <f>IF(N1051="zákl. přenesená",J1051,0)</f>
        <v>0</v>
      </c>
      <c r="BH1051" s="232">
        <f>IF(N1051="sníž. přenesená",J1051,0)</f>
        <v>0</v>
      </c>
      <c r="BI1051" s="232">
        <f>IF(N1051="nulová",J1051,0)</f>
        <v>0</v>
      </c>
      <c r="BJ1051" s="19" t="s">
        <v>106</v>
      </c>
      <c r="BK1051" s="232">
        <f>ROUND(I1051*H1051,2)</f>
        <v>0</v>
      </c>
      <c r="BL1051" s="19" t="s">
        <v>255</v>
      </c>
      <c r="BM1051" s="231" t="s">
        <v>2483</v>
      </c>
    </row>
    <row r="1052" s="13" customFormat="1">
      <c r="A1052" s="13"/>
      <c r="B1052" s="233"/>
      <c r="C1052" s="234"/>
      <c r="D1052" s="235" t="s">
        <v>173</v>
      </c>
      <c r="E1052" s="236" t="s">
        <v>19</v>
      </c>
      <c r="F1052" s="237" t="s">
        <v>2484</v>
      </c>
      <c r="G1052" s="234"/>
      <c r="H1052" s="238">
        <v>40</v>
      </c>
      <c r="I1052" s="239"/>
      <c r="J1052" s="234"/>
      <c r="K1052" s="234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173</v>
      </c>
      <c r="AU1052" s="244" t="s">
        <v>106</v>
      </c>
      <c r="AV1052" s="13" t="s">
        <v>106</v>
      </c>
      <c r="AW1052" s="13" t="s">
        <v>33</v>
      </c>
      <c r="AX1052" s="13" t="s">
        <v>72</v>
      </c>
      <c r="AY1052" s="244" t="s">
        <v>163</v>
      </c>
    </row>
    <row r="1053" s="14" customFormat="1">
      <c r="A1053" s="14"/>
      <c r="B1053" s="245"/>
      <c r="C1053" s="246"/>
      <c r="D1053" s="235" t="s">
        <v>173</v>
      </c>
      <c r="E1053" s="247" t="s">
        <v>19</v>
      </c>
      <c r="F1053" s="248" t="s">
        <v>175</v>
      </c>
      <c r="G1053" s="246"/>
      <c r="H1053" s="249">
        <v>40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173</v>
      </c>
      <c r="AU1053" s="255" t="s">
        <v>106</v>
      </c>
      <c r="AV1053" s="14" t="s">
        <v>171</v>
      </c>
      <c r="AW1053" s="14" t="s">
        <v>33</v>
      </c>
      <c r="AX1053" s="14" t="s">
        <v>80</v>
      </c>
      <c r="AY1053" s="255" t="s">
        <v>163</v>
      </c>
    </row>
    <row r="1054" s="2" customFormat="1" ht="33" customHeight="1">
      <c r="A1054" s="40"/>
      <c r="B1054" s="41"/>
      <c r="C1054" s="220" t="s">
        <v>2485</v>
      </c>
      <c r="D1054" s="220" t="s">
        <v>166</v>
      </c>
      <c r="E1054" s="221" t="s">
        <v>2486</v>
      </c>
      <c r="F1054" s="222" t="s">
        <v>2487</v>
      </c>
      <c r="G1054" s="223" t="s">
        <v>279</v>
      </c>
      <c r="H1054" s="224">
        <v>145</v>
      </c>
      <c r="I1054" s="225"/>
      <c r="J1054" s="226">
        <f>ROUND(I1054*H1054,2)</f>
        <v>0</v>
      </c>
      <c r="K1054" s="222" t="s">
        <v>19</v>
      </c>
      <c r="L1054" s="46"/>
      <c r="M1054" s="227" t="s">
        <v>19</v>
      </c>
      <c r="N1054" s="228" t="s">
        <v>44</v>
      </c>
      <c r="O1054" s="86"/>
      <c r="P1054" s="229">
        <f>O1054*H1054</f>
        <v>0</v>
      </c>
      <c r="Q1054" s="229">
        <v>0</v>
      </c>
      <c r="R1054" s="229">
        <f>Q1054*H1054</f>
        <v>0</v>
      </c>
      <c r="S1054" s="229">
        <v>0</v>
      </c>
      <c r="T1054" s="230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1" t="s">
        <v>255</v>
      </c>
      <c r="AT1054" s="231" t="s">
        <v>166</v>
      </c>
      <c r="AU1054" s="231" t="s">
        <v>106</v>
      </c>
      <c r="AY1054" s="19" t="s">
        <v>163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9" t="s">
        <v>106</v>
      </c>
      <c r="BK1054" s="232">
        <f>ROUND(I1054*H1054,2)</f>
        <v>0</v>
      </c>
      <c r="BL1054" s="19" t="s">
        <v>255</v>
      </c>
      <c r="BM1054" s="231" t="s">
        <v>2488</v>
      </c>
    </row>
    <row r="1055" s="13" customFormat="1">
      <c r="A1055" s="13"/>
      <c r="B1055" s="233"/>
      <c r="C1055" s="234"/>
      <c r="D1055" s="235" t="s">
        <v>173</v>
      </c>
      <c r="E1055" s="236" t="s">
        <v>19</v>
      </c>
      <c r="F1055" s="237" t="s">
        <v>2489</v>
      </c>
      <c r="G1055" s="234"/>
      <c r="H1055" s="238">
        <v>145</v>
      </c>
      <c r="I1055" s="239"/>
      <c r="J1055" s="234"/>
      <c r="K1055" s="234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173</v>
      </c>
      <c r="AU1055" s="244" t="s">
        <v>106</v>
      </c>
      <c r="AV1055" s="13" t="s">
        <v>106</v>
      </c>
      <c r="AW1055" s="13" t="s">
        <v>33</v>
      </c>
      <c r="AX1055" s="13" t="s">
        <v>72</v>
      </c>
      <c r="AY1055" s="244" t="s">
        <v>163</v>
      </c>
    </row>
    <row r="1056" s="14" customFormat="1">
      <c r="A1056" s="14"/>
      <c r="B1056" s="245"/>
      <c r="C1056" s="246"/>
      <c r="D1056" s="235" t="s">
        <v>173</v>
      </c>
      <c r="E1056" s="247" t="s">
        <v>19</v>
      </c>
      <c r="F1056" s="248" t="s">
        <v>175</v>
      </c>
      <c r="G1056" s="246"/>
      <c r="H1056" s="249">
        <v>145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173</v>
      </c>
      <c r="AU1056" s="255" t="s">
        <v>106</v>
      </c>
      <c r="AV1056" s="14" t="s">
        <v>171</v>
      </c>
      <c r="AW1056" s="14" t="s">
        <v>33</v>
      </c>
      <c r="AX1056" s="14" t="s">
        <v>80</v>
      </c>
      <c r="AY1056" s="255" t="s">
        <v>163</v>
      </c>
    </row>
    <row r="1057" s="2" customFormat="1" ht="21.75" customHeight="1">
      <c r="A1057" s="40"/>
      <c r="B1057" s="41"/>
      <c r="C1057" s="220" t="s">
        <v>2490</v>
      </c>
      <c r="D1057" s="220" t="s">
        <v>166</v>
      </c>
      <c r="E1057" s="221" t="s">
        <v>2491</v>
      </c>
      <c r="F1057" s="222" t="s">
        <v>2492</v>
      </c>
      <c r="G1057" s="223" t="s">
        <v>279</v>
      </c>
      <c r="H1057" s="224">
        <v>7</v>
      </c>
      <c r="I1057" s="225"/>
      <c r="J1057" s="226">
        <f>ROUND(I1057*H1057,2)</f>
        <v>0</v>
      </c>
      <c r="K1057" s="222" t="s">
        <v>19</v>
      </c>
      <c r="L1057" s="46"/>
      <c r="M1057" s="227" t="s">
        <v>19</v>
      </c>
      <c r="N1057" s="228" t="s">
        <v>44</v>
      </c>
      <c r="O1057" s="86"/>
      <c r="P1057" s="229">
        <f>O1057*H1057</f>
        <v>0</v>
      </c>
      <c r="Q1057" s="229">
        <v>0</v>
      </c>
      <c r="R1057" s="229">
        <f>Q1057*H1057</f>
        <v>0</v>
      </c>
      <c r="S1057" s="229">
        <v>0</v>
      </c>
      <c r="T1057" s="230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31" t="s">
        <v>255</v>
      </c>
      <c r="AT1057" s="231" t="s">
        <v>166</v>
      </c>
      <c r="AU1057" s="231" t="s">
        <v>106</v>
      </c>
      <c r="AY1057" s="19" t="s">
        <v>163</v>
      </c>
      <c r="BE1057" s="232">
        <f>IF(N1057="základní",J1057,0)</f>
        <v>0</v>
      </c>
      <c r="BF1057" s="232">
        <f>IF(N1057="snížená",J1057,0)</f>
        <v>0</v>
      </c>
      <c r="BG1057" s="232">
        <f>IF(N1057="zákl. přenesená",J1057,0)</f>
        <v>0</v>
      </c>
      <c r="BH1057" s="232">
        <f>IF(N1057="sníž. přenesená",J1057,0)</f>
        <v>0</v>
      </c>
      <c r="BI1057" s="232">
        <f>IF(N1057="nulová",J1057,0)</f>
        <v>0</v>
      </c>
      <c r="BJ1057" s="19" t="s">
        <v>106</v>
      </c>
      <c r="BK1057" s="232">
        <f>ROUND(I1057*H1057,2)</f>
        <v>0</v>
      </c>
      <c r="BL1057" s="19" t="s">
        <v>255</v>
      </c>
      <c r="BM1057" s="231" t="s">
        <v>2493</v>
      </c>
    </row>
    <row r="1058" s="13" customFormat="1">
      <c r="A1058" s="13"/>
      <c r="B1058" s="233"/>
      <c r="C1058" s="234"/>
      <c r="D1058" s="235" t="s">
        <v>173</v>
      </c>
      <c r="E1058" s="236" t="s">
        <v>19</v>
      </c>
      <c r="F1058" s="237" t="s">
        <v>2494</v>
      </c>
      <c r="G1058" s="234"/>
      <c r="H1058" s="238">
        <v>7</v>
      </c>
      <c r="I1058" s="239"/>
      <c r="J1058" s="234"/>
      <c r="K1058" s="234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173</v>
      </c>
      <c r="AU1058" s="244" t="s">
        <v>106</v>
      </c>
      <c r="AV1058" s="13" t="s">
        <v>106</v>
      </c>
      <c r="AW1058" s="13" t="s">
        <v>33</v>
      </c>
      <c r="AX1058" s="13" t="s">
        <v>72</v>
      </c>
      <c r="AY1058" s="244" t="s">
        <v>163</v>
      </c>
    </row>
    <row r="1059" s="14" customFormat="1">
      <c r="A1059" s="14"/>
      <c r="B1059" s="245"/>
      <c r="C1059" s="246"/>
      <c r="D1059" s="235" t="s">
        <v>173</v>
      </c>
      <c r="E1059" s="247" t="s">
        <v>19</v>
      </c>
      <c r="F1059" s="248" t="s">
        <v>175</v>
      </c>
      <c r="G1059" s="246"/>
      <c r="H1059" s="249">
        <v>7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173</v>
      </c>
      <c r="AU1059" s="255" t="s">
        <v>106</v>
      </c>
      <c r="AV1059" s="14" t="s">
        <v>171</v>
      </c>
      <c r="AW1059" s="14" t="s">
        <v>33</v>
      </c>
      <c r="AX1059" s="14" t="s">
        <v>80</v>
      </c>
      <c r="AY1059" s="255" t="s">
        <v>163</v>
      </c>
    </row>
    <row r="1060" s="2" customFormat="1" ht="33" customHeight="1">
      <c r="A1060" s="40"/>
      <c r="B1060" s="41"/>
      <c r="C1060" s="220" t="s">
        <v>2495</v>
      </c>
      <c r="D1060" s="220" t="s">
        <v>166</v>
      </c>
      <c r="E1060" s="221" t="s">
        <v>2496</v>
      </c>
      <c r="F1060" s="222" t="s">
        <v>2497</v>
      </c>
      <c r="G1060" s="223" t="s">
        <v>279</v>
      </c>
      <c r="H1060" s="224">
        <v>10</v>
      </c>
      <c r="I1060" s="225"/>
      <c r="J1060" s="226">
        <f>ROUND(I1060*H1060,2)</f>
        <v>0</v>
      </c>
      <c r="K1060" s="222" t="s">
        <v>19</v>
      </c>
      <c r="L1060" s="46"/>
      <c r="M1060" s="227" t="s">
        <v>19</v>
      </c>
      <c r="N1060" s="228" t="s">
        <v>44</v>
      </c>
      <c r="O1060" s="86"/>
      <c r="P1060" s="229">
        <f>O1060*H1060</f>
        <v>0</v>
      </c>
      <c r="Q1060" s="229">
        <v>0</v>
      </c>
      <c r="R1060" s="229">
        <f>Q1060*H1060</f>
        <v>0</v>
      </c>
      <c r="S1060" s="229">
        <v>0</v>
      </c>
      <c r="T1060" s="230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31" t="s">
        <v>255</v>
      </c>
      <c r="AT1060" s="231" t="s">
        <v>166</v>
      </c>
      <c r="AU1060" s="231" t="s">
        <v>106</v>
      </c>
      <c r="AY1060" s="19" t="s">
        <v>163</v>
      </c>
      <c r="BE1060" s="232">
        <f>IF(N1060="základní",J1060,0)</f>
        <v>0</v>
      </c>
      <c r="BF1060" s="232">
        <f>IF(N1060="snížená",J1060,0)</f>
        <v>0</v>
      </c>
      <c r="BG1060" s="232">
        <f>IF(N1060="zákl. přenesená",J1060,0)</f>
        <v>0</v>
      </c>
      <c r="BH1060" s="232">
        <f>IF(N1060="sníž. přenesená",J1060,0)</f>
        <v>0</v>
      </c>
      <c r="BI1060" s="232">
        <f>IF(N1060="nulová",J1060,0)</f>
        <v>0</v>
      </c>
      <c r="BJ1060" s="19" t="s">
        <v>106</v>
      </c>
      <c r="BK1060" s="232">
        <f>ROUND(I1060*H1060,2)</f>
        <v>0</v>
      </c>
      <c r="BL1060" s="19" t="s">
        <v>255</v>
      </c>
      <c r="BM1060" s="231" t="s">
        <v>2498</v>
      </c>
    </row>
    <row r="1061" s="13" customFormat="1">
      <c r="A1061" s="13"/>
      <c r="B1061" s="233"/>
      <c r="C1061" s="234"/>
      <c r="D1061" s="235" t="s">
        <v>173</v>
      </c>
      <c r="E1061" s="236" t="s">
        <v>19</v>
      </c>
      <c r="F1061" s="237" t="s">
        <v>2499</v>
      </c>
      <c r="G1061" s="234"/>
      <c r="H1061" s="238">
        <v>10</v>
      </c>
      <c r="I1061" s="239"/>
      <c r="J1061" s="234"/>
      <c r="K1061" s="234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173</v>
      </c>
      <c r="AU1061" s="244" t="s">
        <v>106</v>
      </c>
      <c r="AV1061" s="13" t="s">
        <v>106</v>
      </c>
      <c r="AW1061" s="13" t="s">
        <v>33</v>
      </c>
      <c r="AX1061" s="13" t="s">
        <v>72</v>
      </c>
      <c r="AY1061" s="244" t="s">
        <v>163</v>
      </c>
    </row>
    <row r="1062" s="14" customFormat="1">
      <c r="A1062" s="14"/>
      <c r="B1062" s="245"/>
      <c r="C1062" s="246"/>
      <c r="D1062" s="235" t="s">
        <v>173</v>
      </c>
      <c r="E1062" s="247" t="s">
        <v>19</v>
      </c>
      <c r="F1062" s="248" t="s">
        <v>175</v>
      </c>
      <c r="G1062" s="246"/>
      <c r="H1062" s="249">
        <v>10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173</v>
      </c>
      <c r="AU1062" s="255" t="s">
        <v>106</v>
      </c>
      <c r="AV1062" s="14" t="s">
        <v>171</v>
      </c>
      <c r="AW1062" s="14" t="s">
        <v>33</v>
      </c>
      <c r="AX1062" s="14" t="s">
        <v>80</v>
      </c>
      <c r="AY1062" s="255" t="s">
        <v>163</v>
      </c>
    </row>
    <row r="1063" s="2" customFormat="1" ht="33" customHeight="1">
      <c r="A1063" s="40"/>
      <c r="B1063" s="41"/>
      <c r="C1063" s="220" t="s">
        <v>1027</v>
      </c>
      <c r="D1063" s="220" t="s">
        <v>166</v>
      </c>
      <c r="E1063" s="221" t="s">
        <v>2500</v>
      </c>
      <c r="F1063" s="222" t="s">
        <v>2501</v>
      </c>
      <c r="G1063" s="223" t="s">
        <v>279</v>
      </c>
      <c r="H1063" s="224">
        <v>14</v>
      </c>
      <c r="I1063" s="225"/>
      <c r="J1063" s="226">
        <f>ROUND(I1063*H1063,2)</f>
        <v>0</v>
      </c>
      <c r="K1063" s="222" t="s">
        <v>19</v>
      </c>
      <c r="L1063" s="46"/>
      <c r="M1063" s="227" t="s">
        <v>19</v>
      </c>
      <c r="N1063" s="228" t="s">
        <v>44</v>
      </c>
      <c r="O1063" s="86"/>
      <c r="P1063" s="229">
        <f>O1063*H1063</f>
        <v>0</v>
      </c>
      <c r="Q1063" s="229">
        <v>0</v>
      </c>
      <c r="R1063" s="229">
        <f>Q1063*H1063</f>
        <v>0</v>
      </c>
      <c r="S1063" s="229">
        <v>0</v>
      </c>
      <c r="T1063" s="230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31" t="s">
        <v>255</v>
      </c>
      <c r="AT1063" s="231" t="s">
        <v>166</v>
      </c>
      <c r="AU1063" s="231" t="s">
        <v>106</v>
      </c>
      <c r="AY1063" s="19" t="s">
        <v>163</v>
      </c>
      <c r="BE1063" s="232">
        <f>IF(N1063="základní",J1063,0)</f>
        <v>0</v>
      </c>
      <c r="BF1063" s="232">
        <f>IF(N1063="snížená",J1063,0)</f>
        <v>0</v>
      </c>
      <c r="BG1063" s="232">
        <f>IF(N1063="zákl. přenesená",J1063,0)</f>
        <v>0</v>
      </c>
      <c r="BH1063" s="232">
        <f>IF(N1063="sníž. přenesená",J1063,0)</f>
        <v>0</v>
      </c>
      <c r="BI1063" s="232">
        <f>IF(N1063="nulová",J1063,0)</f>
        <v>0</v>
      </c>
      <c r="BJ1063" s="19" t="s">
        <v>106</v>
      </c>
      <c r="BK1063" s="232">
        <f>ROUND(I1063*H1063,2)</f>
        <v>0</v>
      </c>
      <c r="BL1063" s="19" t="s">
        <v>255</v>
      </c>
      <c r="BM1063" s="231" t="s">
        <v>2502</v>
      </c>
    </row>
    <row r="1064" s="13" customFormat="1">
      <c r="A1064" s="13"/>
      <c r="B1064" s="233"/>
      <c r="C1064" s="234"/>
      <c r="D1064" s="235" t="s">
        <v>173</v>
      </c>
      <c r="E1064" s="236" t="s">
        <v>19</v>
      </c>
      <c r="F1064" s="237" t="s">
        <v>2503</v>
      </c>
      <c r="G1064" s="234"/>
      <c r="H1064" s="238">
        <v>14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173</v>
      </c>
      <c r="AU1064" s="244" t="s">
        <v>106</v>
      </c>
      <c r="AV1064" s="13" t="s">
        <v>106</v>
      </c>
      <c r="AW1064" s="13" t="s">
        <v>33</v>
      </c>
      <c r="AX1064" s="13" t="s">
        <v>72</v>
      </c>
      <c r="AY1064" s="244" t="s">
        <v>163</v>
      </c>
    </row>
    <row r="1065" s="14" customFormat="1">
      <c r="A1065" s="14"/>
      <c r="B1065" s="245"/>
      <c r="C1065" s="246"/>
      <c r="D1065" s="235" t="s">
        <v>173</v>
      </c>
      <c r="E1065" s="247" t="s">
        <v>19</v>
      </c>
      <c r="F1065" s="248" t="s">
        <v>175</v>
      </c>
      <c r="G1065" s="246"/>
      <c r="H1065" s="249">
        <v>14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173</v>
      </c>
      <c r="AU1065" s="255" t="s">
        <v>106</v>
      </c>
      <c r="AV1065" s="14" t="s">
        <v>171</v>
      </c>
      <c r="AW1065" s="14" t="s">
        <v>33</v>
      </c>
      <c r="AX1065" s="14" t="s">
        <v>80</v>
      </c>
      <c r="AY1065" s="255" t="s">
        <v>163</v>
      </c>
    </row>
    <row r="1066" s="2" customFormat="1" ht="33" customHeight="1">
      <c r="A1066" s="40"/>
      <c r="B1066" s="41"/>
      <c r="C1066" s="220" t="s">
        <v>1019</v>
      </c>
      <c r="D1066" s="220" t="s">
        <v>166</v>
      </c>
      <c r="E1066" s="221" t="s">
        <v>2504</v>
      </c>
      <c r="F1066" s="222" t="s">
        <v>2505</v>
      </c>
      <c r="G1066" s="223" t="s">
        <v>279</v>
      </c>
      <c r="H1066" s="224">
        <v>9</v>
      </c>
      <c r="I1066" s="225"/>
      <c r="J1066" s="226">
        <f>ROUND(I1066*H1066,2)</f>
        <v>0</v>
      </c>
      <c r="K1066" s="222" t="s">
        <v>19</v>
      </c>
      <c r="L1066" s="46"/>
      <c r="M1066" s="227" t="s">
        <v>19</v>
      </c>
      <c r="N1066" s="228" t="s">
        <v>44</v>
      </c>
      <c r="O1066" s="86"/>
      <c r="P1066" s="229">
        <f>O1066*H1066</f>
        <v>0</v>
      </c>
      <c r="Q1066" s="229">
        <v>0</v>
      </c>
      <c r="R1066" s="229">
        <f>Q1066*H1066</f>
        <v>0</v>
      </c>
      <c r="S1066" s="229">
        <v>0</v>
      </c>
      <c r="T1066" s="230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1" t="s">
        <v>255</v>
      </c>
      <c r="AT1066" s="231" t="s">
        <v>166</v>
      </c>
      <c r="AU1066" s="231" t="s">
        <v>106</v>
      </c>
      <c r="AY1066" s="19" t="s">
        <v>163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9" t="s">
        <v>106</v>
      </c>
      <c r="BK1066" s="232">
        <f>ROUND(I1066*H1066,2)</f>
        <v>0</v>
      </c>
      <c r="BL1066" s="19" t="s">
        <v>255</v>
      </c>
      <c r="BM1066" s="231" t="s">
        <v>2506</v>
      </c>
    </row>
    <row r="1067" s="13" customFormat="1">
      <c r="A1067" s="13"/>
      <c r="B1067" s="233"/>
      <c r="C1067" s="234"/>
      <c r="D1067" s="235" t="s">
        <v>173</v>
      </c>
      <c r="E1067" s="236" t="s">
        <v>19</v>
      </c>
      <c r="F1067" s="237" t="s">
        <v>2507</v>
      </c>
      <c r="G1067" s="234"/>
      <c r="H1067" s="238">
        <v>9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173</v>
      </c>
      <c r="AU1067" s="244" t="s">
        <v>106</v>
      </c>
      <c r="AV1067" s="13" t="s">
        <v>106</v>
      </c>
      <c r="AW1067" s="13" t="s">
        <v>33</v>
      </c>
      <c r="AX1067" s="13" t="s">
        <v>72</v>
      </c>
      <c r="AY1067" s="244" t="s">
        <v>163</v>
      </c>
    </row>
    <row r="1068" s="14" customFormat="1">
      <c r="A1068" s="14"/>
      <c r="B1068" s="245"/>
      <c r="C1068" s="246"/>
      <c r="D1068" s="235" t="s">
        <v>173</v>
      </c>
      <c r="E1068" s="247" t="s">
        <v>19</v>
      </c>
      <c r="F1068" s="248" t="s">
        <v>175</v>
      </c>
      <c r="G1068" s="246"/>
      <c r="H1068" s="249">
        <v>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173</v>
      </c>
      <c r="AU1068" s="255" t="s">
        <v>106</v>
      </c>
      <c r="AV1068" s="14" t="s">
        <v>171</v>
      </c>
      <c r="AW1068" s="14" t="s">
        <v>33</v>
      </c>
      <c r="AX1068" s="14" t="s">
        <v>80</v>
      </c>
      <c r="AY1068" s="255" t="s">
        <v>163</v>
      </c>
    </row>
    <row r="1069" s="2" customFormat="1" ht="21.75" customHeight="1">
      <c r="A1069" s="40"/>
      <c r="B1069" s="41"/>
      <c r="C1069" s="220" t="s">
        <v>2508</v>
      </c>
      <c r="D1069" s="220" t="s">
        <v>166</v>
      </c>
      <c r="E1069" s="221" t="s">
        <v>2509</v>
      </c>
      <c r="F1069" s="222" t="s">
        <v>2510</v>
      </c>
      <c r="G1069" s="223" t="s">
        <v>279</v>
      </c>
      <c r="H1069" s="224">
        <v>3.1000000000000001</v>
      </c>
      <c r="I1069" s="225"/>
      <c r="J1069" s="226">
        <f>ROUND(I1069*H1069,2)</f>
        <v>0</v>
      </c>
      <c r="K1069" s="222" t="s">
        <v>19</v>
      </c>
      <c r="L1069" s="46"/>
      <c r="M1069" s="227" t="s">
        <v>19</v>
      </c>
      <c r="N1069" s="228" t="s">
        <v>44</v>
      </c>
      <c r="O1069" s="86"/>
      <c r="P1069" s="229">
        <f>O1069*H1069</f>
        <v>0</v>
      </c>
      <c r="Q1069" s="229">
        <v>0</v>
      </c>
      <c r="R1069" s="229">
        <f>Q1069*H1069</f>
        <v>0</v>
      </c>
      <c r="S1069" s="229">
        <v>0</v>
      </c>
      <c r="T1069" s="230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1" t="s">
        <v>255</v>
      </c>
      <c r="AT1069" s="231" t="s">
        <v>166</v>
      </c>
      <c r="AU1069" s="231" t="s">
        <v>106</v>
      </c>
      <c r="AY1069" s="19" t="s">
        <v>163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19" t="s">
        <v>106</v>
      </c>
      <c r="BK1069" s="232">
        <f>ROUND(I1069*H1069,2)</f>
        <v>0</v>
      </c>
      <c r="BL1069" s="19" t="s">
        <v>255</v>
      </c>
      <c r="BM1069" s="231" t="s">
        <v>2511</v>
      </c>
    </row>
    <row r="1070" s="13" customFormat="1">
      <c r="A1070" s="13"/>
      <c r="B1070" s="233"/>
      <c r="C1070" s="234"/>
      <c r="D1070" s="235" t="s">
        <v>173</v>
      </c>
      <c r="E1070" s="236" t="s">
        <v>19</v>
      </c>
      <c r="F1070" s="237" t="s">
        <v>2512</v>
      </c>
      <c r="G1070" s="234"/>
      <c r="H1070" s="238">
        <v>3.1000000000000001</v>
      </c>
      <c r="I1070" s="239"/>
      <c r="J1070" s="234"/>
      <c r="K1070" s="234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173</v>
      </c>
      <c r="AU1070" s="244" t="s">
        <v>106</v>
      </c>
      <c r="AV1070" s="13" t="s">
        <v>106</v>
      </c>
      <c r="AW1070" s="13" t="s">
        <v>33</v>
      </c>
      <c r="AX1070" s="13" t="s">
        <v>72</v>
      </c>
      <c r="AY1070" s="244" t="s">
        <v>163</v>
      </c>
    </row>
    <row r="1071" s="14" customFormat="1">
      <c r="A1071" s="14"/>
      <c r="B1071" s="245"/>
      <c r="C1071" s="246"/>
      <c r="D1071" s="235" t="s">
        <v>173</v>
      </c>
      <c r="E1071" s="247" t="s">
        <v>19</v>
      </c>
      <c r="F1071" s="248" t="s">
        <v>175</v>
      </c>
      <c r="G1071" s="246"/>
      <c r="H1071" s="249">
        <v>3.1000000000000001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173</v>
      </c>
      <c r="AU1071" s="255" t="s">
        <v>106</v>
      </c>
      <c r="AV1071" s="14" t="s">
        <v>171</v>
      </c>
      <c r="AW1071" s="14" t="s">
        <v>33</v>
      </c>
      <c r="AX1071" s="14" t="s">
        <v>80</v>
      </c>
      <c r="AY1071" s="255" t="s">
        <v>163</v>
      </c>
    </row>
    <row r="1072" s="2" customFormat="1" ht="21.75" customHeight="1">
      <c r="A1072" s="40"/>
      <c r="B1072" s="41"/>
      <c r="C1072" s="220" t="s">
        <v>2513</v>
      </c>
      <c r="D1072" s="220" t="s">
        <v>166</v>
      </c>
      <c r="E1072" s="221" t="s">
        <v>2514</v>
      </c>
      <c r="F1072" s="222" t="s">
        <v>2515</v>
      </c>
      <c r="G1072" s="223" t="s">
        <v>279</v>
      </c>
      <c r="H1072" s="224">
        <v>2.7000000000000002</v>
      </c>
      <c r="I1072" s="225"/>
      <c r="J1072" s="226">
        <f>ROUND(I1072*H1072,2)</f>
        <v>0</v>
      </c>
      <c r="K1072" s="222" t="s">
        <v>19</v>
      </c>
      <c r="L1072" s="46"/>
      <c r="M1072" s="227" t="s">
        <v>19</v>
      </c>
      <c r="N1072" s="228" t="s">
        <v>44</v>
      </c>
      <c r="O1072" s="86"/>
      <c r="P1072" s="229">
        <f>O1072*H1072</f>
        <v>0</v>
      </c>
      <c r="Q1072" s="229">
        <v>0</v>
      </c>
      <c r="R1072" s="229">
        <f>Q1072*H1072</f>
        <v>0</v>
      </c>
      <c r="S1072" s="229">
        <v>0</v>
      </c>
      <c r="T1072" s="230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1" t="s">
        <v>255</v>
      </c>
      <c r="AT1072" s="231" t="s">
        <v>166</v>
      </c>
      <c r="AU1072" s="231" t="s">
        <v>106</v>
      </c>
      <c r="AY1072" s="19" t="s">
        <v>163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19" t="s">
        <v>106</v>
      </c>
      <c r="BK1072" s="232">
        <f>ROUND(I1072*H1072,2)</f>
        <v>0</v>
      </c>
      <c r="BL1072" s="19" t="s">
        <v>255</v>
      </c>
      <c r="BM1072" s="231" t="s">
        <v>2516</v>
      </c>
    </row>
    <row r="1073" s="13" customFormat="1">
      <c r="A1073" s="13"/>
      <c r="B1073" s="233"/>
      <c r="C1073" s="234"/>
      <c r="D1073" s="235" t="s">
        <v>173</v>
      </c>
      <c r="E1073" s="236" t="s">
        <v>19</v>
      </c>
      <c r="F1073" s="237" t="s">
        <v>2517</v>
      </c>
      <c r="G1073" s="234"/>
      <c r="H1073" s="238">
        <v>2.7000000000000002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173</v>
      </c>
      <c r="AU1073" s="244" t="s">
        <v>106</v>
      </c>
      <c r="AV1073" s="13" t="s">
        <v>106</v>
      </c>
      <c r="AW1073" s="13" t="s">
        <v>33</v>
      </c>
      <c r="AX1073" s="13" t="s">
        <v>72</v>
      </c>
      <c r="AY1073" s="244" t="s">
        <v>163</v>
      </c>
    </row>
    <row r="1074" s="14" customFormat="1">
      <c r="A1074" s="14"/>
      <c r="B1074" s="245"/>
      <c r="C1074" s="246"/>
      <c r="D1074" s="235" t="s">
        <v>173</v>
      </c>
      <c r="E1074" s="247" t="s">
        <v>19</v>
      </c>
      <c r="F1074" s="248" t="s">
        <v>175</v>
      </c>
      <c r="G1074" s="246"/>
      <c r="H1074" s="249">
        <v>2.7000000000000002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173</v>
      </c>
      <c r="AU1074" s="255" t="s">
        <v>106</v>
      </c>
      <c r="AV1074" s="14" t="s">
        <v>171</v>
      </c>
      <c r="AW1074" s="14" t="s">
        <v>33</v>
      </c>
      <c r="AX1074" s="14" t="s">
        <v>80</v>
      </c>
      <c r="AY1074" s="255" t="s">
        <v>163</v>
      </c>
    </row>
    <row r="1075" s="2" customFormat="1" ht="21.75" customHeight="1">
      <c r="A1075" s="40"/>
      <c r="B1075" s="41"/>
      <c r="C1075" s="220" t="s">
        <v>2518</v>
      </c>
      <c r="D1075" s="220" t="s">
        <v>166</v>
      </c>
      <c r="E1075" s="221" t="s">
        <v>2519</v>
      </c>
      <c r="F1075" s="222" t="s">
        <v>2520</v>
      </c>
      <c r="G1075" s="223" t="s">
        <v>169</v>
      </c>
      <c r="H1075" s="224">
        <v>23</v>
      </c>
      <c r="I1075" s="225"/>
      <c r="J1075" s="226">
        <f>ROUND(I1075*H1075,2)</f>
        <v>0</v>
      </c>
      <c r="K1075" s="222" t="s">
        <v>19</v>
      </c>
      <c r="L1075" s="46"/>
      <c r="M1075" s="227" t="s">
        <v>19</v>
      </c>
      <c r="N1075" s="228" t="s">
        <v>44</v>
      </c>
      <c r="O1075" s="86"/>
      <c r="P1075" s="229">
        <f>O1075*H1075</f>
        <v>0</v>
      </c>
      <c r="Q1075" s="229">
        <v>0</v>
      </c>
      <c r="R1075" s="229">
        <f>Q1075*H1075</f>
        <v>0</v>
      </c>
      <c r="S1075" s="229">
        <v>0</v>
      </c>
      <c r="T1075" s="230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1" t="s">
        <v>255</v>
      </c>
      <c r="AT1075" s="231" t="s">
        <v>166</v>
      </c>
      <c r="AU1075" s="231" t="s">
        <v>106</v>
      </c>
      <c r="AY1075" s="19" t="s">
        <v>163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19" t="s">
        <v>106</v>
      </c>
      <c r="BK1075" s="232">
        <f>ROUND(I1075*H1075,2)</f>
        <v>0</v>
      </c>
      <c r="BL1075" s="19" t="s">
        <v>255</v>
      </c>
      <c r="BM1075" s="231" t="s">
        <v>2521</v>
      </c>
    </row>
    <row r="1076" s="13" customFormat="1">
      <c r="A1076" s="13"/>
      <c r="B1076" s="233"/>
      <c r="C1076" s="234"/>
      <c r="D1076" s="235" t="s">
        <v>173</v>
      </c>
      <c r="E1076" s="236" t="s">
        <v>19</v>
      </c>
      <c r="F1076" s="237" t="s">
        <v>2522</v>
      </c>
      <c r="G1076" s="234"/>
      <c r="H1076" s="238">
        <v>23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173</v>
      </c>
      <c r="AU1076" s="244" t="s">
        <v>106</v>
      </c>
      <c r="AV1076" s="13" t="s">
        <v>106</v>
      </c>
      <c r="AW1076" s="13" t="s">
        <v>33</v>
      </c>
      <c r="AX1076" s="13" t="s">
        <v>72</v>
      </c>
      <c r="AY1076" s="244" t="s">
        <v>163</v>
      </c>
    </row>
    <row r="1077" s="14" customFormat="1">
      <c r="A1077" s="14"/>
      <c r="B1077" s="245"/>
      <c r="C1077" s="246"/>
      <c r="D1077" s="235" t="s">
        <v>173</v>
      </c>
      <c r="E1077" s="247" t="s">
        <v>19</v>
      </c>
      <c r="F1077" s="248" t="s">
        <v>175</v>
      </c>
      <c r="G1077" s="246"/>
      <c r="H1077" s="249">
        <v>23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173</v>
      </c>
      <c r="AU1077" s="255" t="s">
        <v>106</v>
      </c>
      <c r="AV1077" s="14" t="s">
        <v>171</v>
      </c>
      <c r="AW1077" s="14" t="s">
        <v>33</v>
      </c>
      <c r="AX1077" s="14" t="s">
        <v>80</v>
      </c>
      <c r="AY1077" s="255" t="s">
        <v>163</v>
      </c>
    </row>
    <row r="1078" s="2" customFormat="1" ht="44.25" customHeight="1">
      <c r="A1078" s="40"/>
      <c r="B1078" s="41"/>
      <c r="C1078" s="220" t="s">
        <v>2523</v>
      </c>
      <c r="D1078" s="220" t="s">
        <v>166</v>
      </c>
      <c r="E1078" s="221" t="s">
        <v>2524</v>
      </c>
      <c r="F1078" s="222" t="s">
        <v>2525</v>
      </c>
      <c r="G1078" s="223" t="s">
        <v>262</v>
      </c>
      <c r="H1078" s="224">
        <v>0.97299999999999998</v>
      </c>
      <c r="I1078" s="225"/>
      <c r="J1078" s="226">
        <f>ROUND(I1078*H1078,2)</f>
        <v>0</v>
      </c>
      <c r="K1078" s="222" t="s">
        <v>170</v>
      </c>
      <c r="L1078" s="46"/>
      <c r="M1078" s="227" t="s">
        <v>19</v>
      </c>
      <c r="N1078" s="228" t="s">
        <v>44</v>
      </c>
      <c r="O1078" s="86"/>
      <c r="P1078" s="229">
        <f>O1078*H1078</f>
        <v>0</v>
      </c>
      <c r="Q1078" s="229">
        <v>0</v>
      </c>
      <c r="R1078" s="229">
        <f>Q1078*H1078</f>
        <v>0</v>
      </c>
      <c r="S1078" s="229">
        <v>0</v>
      </c>
      <c r="T1078" s="230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1" t="s">
        <v>255</v>
      </c>
      <c r="AT1078" s="231" t="s">
        <v>166</v>
      </c>
      <c r="AU1078" s="231" t="s">
        <v>106</v>
      </c>
      <c r="AY1078" s="19" t="s">
        <v>163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9" t="s">
        <v>106</v>
      </c>
      <c r="BK1078" s="232">
        <f>ROUND(I1078*H1078,2)</f>
        <v>0</v>
      </c>
      <c r="BL1078" s="19" t="s">
        <v>255</v>
      </c>
      <c r="BM1078" s="231" t="s">
        <v>2526</v>
      </c>
    </row>
    <row r="1079" s="12" customFormat="1" ht="22.8" customHeight="1">
      <c r="A1079" s="12"/>
      <c r="B1079" s="204"/>
      <c r="C1079" s="205"/>
      <c r="D1079" s="206" t="s">
        <v>71</v>
      </c>
      <c r="E1079" s="218" t="s">
        <v>859</v>
      </c>
      <c r="F1079" s="218" t="s">
        <v>860</v>
      </c>
      <c r="G1079" s="205"/>
      <c r="H1079" s="205"/>
      <c r="I1079" s="208"/>
      <c r="J1079" s="219">
        <f>BK1079</f>
        <v>0</v>
      </c>
      <c r="K1079" s="205"/>
      <c r="L1079" s="210"/>
      <c r="M1079" s="211"/>
      <c r="N1079" s="212"/>
      <c r="O1079" s="212"/>
      <c r="P1079" s="213">
        <f>SUM(P1080:P1319)</f>
        <v>0</v>
      </c>
      <c r="Q1079" s="212"/>
      <c r="R1079" s="213">
        <f>SUM(R1080:R1319)</f>
        <v>1.1511549999999997</v>
      </c>
      <c r="S1079" s="212"/>
      <c r="T1079" s="214">
        <f>SUM(T1080:T1319)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5" t="s">
        <v>106</v>
      </c>
      <c r="AT1079" s="216" t="s">
        <v>71</v>
      </c>
      <c r="AU1079" s="216" t="s">
        <v>80</v>
      </c>
      <c r="AY1079" s="215" t="s">
        <v>163</v>
      </c>
      <c r="BK1079" s="217">
        <f>SUM(BK1080:BK1319)</f>
        <v>0</v>
      </c>
    </row>
    <row r="1080" s="2" customFormat="1" ht="33" customHeight="1">
      <c r="A1080" s="40"/>
      <c r="B1080" s="41"/>
      <c r="C1080" s="220" t="s">
        <v>2527</v>
      </c>
      <c r="D1080" s="220" t="s">
        <v>166</v>
      </c>
      <c r="E1080" s="221" t="s">
        <v>2528</v>
      </c>
      <c r="F1080" s="222" t="s">
        <v>2529</v>
      </c>
      <c r="G1080" s="223" t="s">
        <v>355</v>
      </c>
      <c r="H1080" s="224">
        <v>10</v>
      </c>
      <c r="I1080" s="225"/>
      <c r="J1080" s="226">
        <f>ROUND(I1080*H1080,2)</f>
        <v>0</v>
      </c>
      <c r="K1080" s="222" t="s">
        <v>170</v>
      </c>
      <c r="L1080" s="46"/>
      <c r="M1080" s="227" t="s">
        <v>19</v>
      </c>
      <c r="N1080" s="228" t="s">
        <v>44</v>
      </c>
      <c r="O1080" s="86"/>
      <c r="P1080" s="229">
        <f>O1080*H1080</f>
        <v>0</v>
      </c>
      <c r="Q1080" s="229">
        <v>0</v>
      </c>
      <c r="R1080" s="229">
        <f>Q1080*H1080</f>
        <v>0</v>
      </c>
      <c r="S1080" s="229">
        <v>0</v>
      </c>
      <c r="T1080" s="230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1" t="s">
        <v>255</v>
      </c>
      <c r="AT1080" s="231" t="s">
        <v>166</v>
      </c>
      <c r="AU1080" s="231" t="s">
        <v>106</v>
      </c>
      <c r="AY1080" s="19" t="s">
        <v>163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9" t="s">
        <v>106</v>
      </c>
      <c r="BK1080" s="232">
        <f>ROUND(I1080*H1080,2)</f>
        <v>0</v>
      </c>
      <c r="BL1080" s="19" t="s">
        <v>255</v>
      </c>
      <c r="BM1080" s="231" t="s">
        <v>2530</v>
      </c>
    </row>
    <row r="1081" s="13" customFormat="1">
      <c r="A1081" s="13"/>
      <c r="B1081" s="233"/>
      <c r="C1081" s="234"/>
      <c r="D1081" s="235" t="s">
        <v>173</v>
      </c>
      <c r="E1081" s="236" t="s">
        <v>19</v>
      </c>
      <c r="F1081" s="237" t="s">
        <v>2531</v>
      </c>
      <c r="G1081" s="234"/>
      <c r="H1081" s="238">
        <v>10</v>
      </c>
      <c r="I1081" s="239"/>
      <c r="J1081" s="234"/>
      <c r="K1081" s="234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173</v>
      </c>
      <c r="AU1081" s="244" t="s">
        <v>106</v>
      </c>
      <c r="AV1081" s="13" t="s">
        <v>106</v>
      </c>
      <c r="AW1081" s="13" t="s">
        <v>33</v>
      </c>
      <c r="AX1081" s="13" t="s">
        <v>72</v>
      </c>
      <c r="AY1081" s="244" t="s">
        <v>163</v>
      </c>
    </row>
    <row r="1082" s="14" customFormat="1">
      <c r="A1082" s="14"/>
      <c r="B1082" s="245"/>
      <c r="C1082" s="246"/>
      <c r="D1082" s="235" t="s">
        <v>173</v>
      </c>
      <c r="E1082" s="247" t="s">
        <v>19</v>
      </c>
      <c r="F1082" s="248" t="s">
        <v>175</v>
      </c>
      <c r="G1082" s="246"/>
      <c r="H1082" s="249">
        <v>10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173</v>
      </c>
      <c r="AU1082" s="255" t="s">
        <v>106</v>
      </c>
      <c r="AV1082" s="14" t="s">
        <v>171</v>
      </c>
      <c r="AW1082" s="14" t="s">
        <v>33</v>
      </c>
      <c r="AX1082" s="14" t="s">
        <v>80</v>
      </c>
      <c r="AY1082" s="255" t="s">
        <v>163</v>
      </c>
    </row>
    <row r="1083" s="2" customFormat="1" ht="33" customHeight="1">
      <c r="A1083" s="40"/>
      <c r="B1083" s="41"/>
      <c r="C1083" s="220" t="s">
        <v>2532</v>
      </c>
      <c r="D1083" s="220" t="s">
        <v>166</v>
      </c>
      <c r="E1083" s="221" t="s">
        <v>2533</v>
      </c>
      <c r="F1083" s="222" t="s">
        <v>2534</v>
      </c>
      <c r="G1083" s="223" t="s">
        <v>355</v>
      </c>
      <c r="H1083" s="224">
        <v>29</v>
      </c>
      <c r="I1083" s="225"/>
      <c r="J1083" s="226">
        <f>ROUND(I1083*H1083,2)</f>
        <v>0</v>
      </c>
      <c r="K1083" s="222" t="s">
        <v>170</v>
      </c>
      <c r="L1083" s="46"/>
      <c r="M1083" s="227" t="s">
        <v>19</v>
      </c>
      <c r="N1083" s="228" t="s">
        <v>44</v>
      </c>
      <c r="O1083" s="86"/>
      <c r="P1083" s="229">
        <f>O1083*H1083</f>
        <v>0</v>
      </c>
      <c r="Q1083" s="229">
        <v>0</v>
      </c>
      <c r="R1083" s="229">
        <f>Q1083*H1083</f>
        <v>0</v>
      </c>
      <c r="S1083" s="229">
        <v>0</v>
      </c>
      <c r="T1083" s="230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1" t="s">
        <v>255</v>
      </c>
      <c r="AT1083" s="231" t="s">
        <v>166</v>
      </c>
      <c r="AU1083" s="231" t="s">
        <v>106</v>
      </c>
      <c r="AY1083" s="19" t="s">
        <v>163</v>
      </c>
      <c r="BE1083" s="232">
        <f>IF(N1083="základní",J1083,0)</f>
        <v>0</v>
      </c>
      <c r="BF1083" s="232">
        <f>IF(N1083="snížená",J1083,0)</f>
        <v>0</v>
      </c>
      <c r="BG1083" s="232">
        <f>IF(N1083="zákl. přenesená",J1083,0)</f>
        <v>0</v>
      </c>
      <c r="BH1083" s="232">
        <f>IF(N1083="sníž. přenesená",J1083,0)</f>
        <v>0</v>
      </c>
      <c r="BI1083" s="232">
        <f>IF(N1083="nulová",J1083,0)</f>
        <v>0</v>
      </c>
      <c r="BJ1083" s="19" t="s">
        <v>106</v>
      </c>
      <c r="BK1083" s="232">
        <f>ROUND(I1083*H1083,2)</f>
        <v>0</v>
      </c>
      <c r="BL1083" s="19" t="s">
        <v>255</v>
      </c>
      <c r="BM1083" s="231" t="s">
        <v>2535</v>
      </c>
    </row>
    <row r="1084" s="13" customFormat="1">
      <c r="A1084" s="13"/>
      <c r="B1084" s="233"/>
      <c r="C1084" s="234"/>
      <c r="D1084" s="235" t="s">
        <v>173</v>
      </c>
      <c r="E1084" s="236" t="s">
        <v>19</v>
      </c>
      <c r="F1084" s="237" t="s">
        <v>2536</v>
      </c>
      <c r="G1084" s="234"/>
      <c r="H1084" s="238">
        <v>29</v>
      </c>
      <c r="I1084" s="239"/>
      <c r="J1084" s="234"/>
      <c r="K1084" s="234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173</v>
      </c>
      <c r="AU1084" s="244" t="s">
        <v>106</v>
      </c>
      <c r="AV1084" s="13" t="s">
        <v>106</v>
      </c>
      <c r="AW1084" s="13" t="s">
        <v>33</v>
      </c>
      <c r="AX1084" s="13" t="s">
        <v>72</v>
      </c>
      <c r="AY1084" s="244" t="s">
        <v>163</v>
      </c>
    </row>
    <row r="1085" s="14" customFormat="1">
      <c r="A1085" s="14"/>
      <c r="B1085" s="245"/>
      <c r="C1085" s="246"/>
      <c r="D1085" s="235" t="s">
        <v>173</v>
      </c>
      <c r="E1085" s="247" t="s">
        <v>19</v>
      </c>
      <c r="F1085" s="248" t="s">
        <v>175</v>
      </c>
      <c r="G1085" s="246"/>
      <c r="H1085" s="249">
        <v>29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173</v>
      </c>
      <c r="AU1085" s="255" t="s">
        <v>106</v>
      </c>
      <c r="AV1085" s="14" t="s">
        <v>171</v>
      </c>
      <c r="AW1085" s="14" t="s">
        <v>33</v>
      </c>
      <c r="AX1085" s="14" t="s">
        <v>80</v>
      </c>
      <c r="AY1085" s="255" t="s">
        <v>163</v>
      </c>
    </row>
    <row r="1086" s="2" customFormat="1" ht="33" customHeight="1">
      <c r="A1086" s="40"/>
      <c r="B1086" s="41"/>
      <c r="C1086" s="220" t="s">
        <v>2537</v>
      </c>
      <c r="D1086" s="220" t="s">
        <v>166</v>
      </c>
      <c r="E1086" s="221" t="s">
        <v>2538</v>
      </c>
      <c r="F1086" s="222" t="s">
        <v>2539</v>
      </c>
      <c r="G1086" s="223" t="s">
        <v>355</v>
      </c>
      <c r="H1086" s="224">
        <v>94</v>
      </c>
      <c r="I1086" s="225"/>
      <c r="J1086" s="226">
        <f>ROUND(I1086*H1086,2)</f>
        <v>0</v>
      </c>
      <c r="K1086" s="222" t="s">
        <v>170</v>
      </c>
      <c r="L1086" s="46"/>
      <c r="M1086" s="227" t="s">
        <v>19</v>
      </c>
      <c r="N1086" s="228" t="s">
        <v>44</v>
      </c>
      <c r="O1086" s="86"/>
      <c r="P1086" s="229">
        <f>O1086*H1086</f>
        <v>0</v>
      </c>
      <c r="Q1086" s="229">
        <v>0</v>
      </c>
      <c r="R1086" s="229">
        <f>Q1086*H1086</f>
        <v>0</v>
      </c>
      <c r="S1086" s="229">
        <v>0</v>
      </c>
      <c r="T1086" s="230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31" t="s">
        <v>255</v>
      </c>
      <c r="AT1086" s="231" t="s">
        <v>166</v>
      </c>
      <c r="AU1086" s="231" t="s">
        <v>106</v>
      </c>
      <c r="AY1086" s="19" t="s">
        <v>163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19" t="s">
        <v>106</v>
      </c>
      <c r="BK1086" s="232">
        <f>ROUND(I1086*H1086,2)</f>
        <v>0</v>
      </c>
      <c r="BL1086" s="19" t="s">
        <v>255</v>
      </c>
      <c r="BM1086" s="231" t="s">
        <v>2540</v>
      </c>
    </row>
    <row r="1087" s="13" customFormat="1">
      <c r="A1087" s="13"/>
      <c r="B1087" s="233"/>
      <c r="C1087" s="234"/>
      <c r="D1087" s="235" t="s">
        <v>173</v>
      </c>
      <c r="E1087" s="236" t="s">
        <v>19</v>
      </c>
      <c r="F1087" s="237" t="s">
        <v>2541</v>
      </c>
      <c r="G1087" s="234"/>
      <c r="H1087" s="238">
        <v>94</v>
      </c>
      <c r="I1087" s="239"/>
      <c r="J1087" s="234"/>
      <c r="K1087" s="234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173</v>
      </c>
      <c r="AU1087" s="244" t="s">
        <v>106</v>
      </c>
      <c r="AV1087" s="13" t="s">
        <v>106</v>
      </c>
      <c r="AW1087" s="13" t="s">
        <v>33</v>
      </c>
      <c r="AX1087" s="13" t="s">
        <v>72</v>
      </c>
      <c r="AY1087" s="244" t="s">
        <v>163</v>
      </c>
    </row>
    <row r="1088" s="14" customFormat="1">
      <c r="A1088" s="14"/>
      <c r="B1088" s="245"/>
      <c r="C1088" s="246"/>
      <c r="D1088" s="235" t="s">
        <v>173</v>
      </c>
      <c r="E1088" s="247" t="s">
        <v>19</v>
      </c>
      <c r="F1088" s="248" t="s">
        <v>175</v>
      </c>
      <c r="G1088" s="246"/>
      <c r="H1088" s="249">
        <v>94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173</v>
      </c>
      <c r="AU1088" s="255" t="s">
        <v>106</v>
      </c>
      <c r="AV1088" s="14" t="s">
        <v>171</v>
      </c>
      <c r="AW1088" s="14" t="s">
        <v>33</v>
      </c>
      <c r="AX1088" s="14" t="s">
        <v>80</v>
      </c>
      <c r="AY1088" s="255" t="s">
        <v>163</v>
      </c>
    </row>
    <row r="1089" s="2" customFormat="1" ht="33" customHeight="1">
      <c r="A1089" s="40"/>
      <c r="B1089" s="41"/>
      <c r="C1089" s="220" t="s">
        <v>2542</v>
      </c>
      <c r="D1089" s="220" t="s">
        <v>166</v>
      </c>
      <c r="E1089" s="221" t="s">
        <v>2543</v>
      </c>
      <c r="F1089" s="222" t="s">
        <v>2544</v>
      </c>
      <c r="G1089" s="223" t="s">
        <v>355</v>
      </c>
      <c r="H1089" s="224">
        <v>15</v>
      </c>
      <c r="I1089" s="225"/>
      <c r="J1089" s="226">
        <f>ROUND(I1089*H1089,2)</f>
        <v>0</v>
      </c>
      <c r="K1089" s="222" t="s">
        <v>170</v>
      </c>
      <c r="L1089" s="46"/>
      <c r="M1089" s="227" t="s">
        <v>19</v>
      </c>
      <c r="N1089" s="228" t="s">
        <v>44</v>
      </c>
      <c r="O1089" s="86"/>
      <c r="P1089" s="229">
        <f>O1089*H1089</f>
        <v>0</v>
      </c>
      <c r="Q1089" s="229">
        <v>0</v>
      </c>
      <c r="R1089" s="229">
        <f>Q1089*H1089</f>
        <v>0</v>
      </c>
      <c r="S1089" s="229">
        <v>0</v>
      </c>
      <c r="T1089" s="230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31" t="s">
        <v>255</v>
      </c>
      <c r="AT1089" s="231" t="s">
        <v>166</v>
      </c>
      <c r="AU1089" s="231" t="s">
        <v>106</v>
      </c>
      <c r="AY1089" s="19" t="s">
        <v>163</v>
      </c>
      <c r="BE1089" s="232">
        <f>IF(N1089="základní",J1089,0)</f>
        <v>0</v>
      </c>
      <c r="BF1089" s="232">
        <f>IF(N1089="snížená",J1089,0)</f>
        <v>0</v>
      </c>
      <c r="BG1089" s="232">
        <f>IF(N1089="zákl. přenesená",J1089,0)</f>
        <v>0</v>
      </c>
      <c r="BH1089" s="232">
        <f>IF(N1089="sníž. přenesená",J1089,0)</f>
        <v>0</v>
      </c>
      <c r="BI1089" s="232">
        <f>IF(N1089="nulová",J1089,0)</f>
        <v>0</v>
      </c>
      <c r="BJ1089" s="19" t="s">
        <v>106</v>
      </c>
      <c r="BK1089" s="232">
        <f>ROUND(I1089*H1089,2)</f>
        <v>0</v>
      </c>
      <c r="BL1089" s="19" t="s">
        <v>255</v>
      </c>
      <c r="BM1089" s="231" t="s">
        <v>2545</v>
      </c>
    </row>
    <row r="1090" s="13" customFormat="1">
      <c r="A1090" s="13"/>
      <c r="B1090" s="233"/>
      <c r="C1090" s="234"/>
      <c r="D1090" s="235" t="s">
        <v>173</v>
      </c>
      <c r="E1090" s="236" t="s">
        <v>19</v>
      </c>
      <c r="F1090" s="237" t="s">
        <v>2546</v>
      </c>
      <c r="G1090" s="234"/>
      <c r="H1090" s="238">
        <v>15</v>
      </c>
      <c r="I1090" s="239"/>
      <c r="J1090" s="234"/>
      <c r="K1090" s="234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173</v>
      </c>
      <c r="AU1090" s="244" t="s">
        <v>106</v>
      </c>
      <c r="AV1090" s="13" t="s">
        <v>106</v>
      </c>
      <c r="AW1090" s="13" t="s">
        <v>33</v>
      </c>
      <c r="AX1090" s="13" t="s">
        <v>72</v>
      </c>
      <c r="AY1090" s="244" t="s">
        <v>163</v>
      </c>
    </row>
    <row r="1091" s="14" customFormat="1">
      <c r="A1091" s="14"/>
      <c r="B1091" s="245"/>
      <c r="C1091" s="246"/>
      <c r="D1091" s="235" t="s">
        <v>173</v>
      </c>
      <c r="E1091" s="247" t="s">
        <v>19</v>
      </c>
      <c r="F1091" s="248" t="s">
        <v>175</v>
      </c>
      <c r="G1091" s="246"/>
      <c r="H1091" s="249">
        <v>15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173</v>
      </c>
      <c r="AU1091" s="255" t="s">
        <v>106</v>
      </c>
      <c r="AV1091" s="14" t="s">
        <v>171</v>
      </c>
      <c r="AW1091" s="14" t="s">
        <v>33</v>
      </c>
      <c r="AX1091" s="14" t="s">
        <v>80</v>
      </c>
      <c r="AY1091" s="255" t="s">
        <v>163</v>
      </c>
    </row>
    <row r="1092" s="2" customFormat="1" ht="33" customHeight="1">
      <c r="A1092" s="40"/>
      <c r="B1092" s="41"/>
      <c r="C1092" s="220" t="s">
        <v>1000</v>
      </c>
      <c r="D1092" s="220" t="s">
        <v>166</v>
      </c>
      <c r="E1092" s="221" t="s">
        <v>2547</v>
      </c>
      <c r="F1092" s="222" t="s">
        <v>2548</v>
      </c>
      <c r="G1092" s="223" t="s">
        <v>355</v>
      </c>
      <c r="H1092" s="224">
        <v>1</v>
      </c>
      <c r="I1092" s="225"/>
      <c r="J1092" s="226">
        <f>ROUND(I1092*H1092,2)</f>
        <v>0</v>
      </c>
      <c r="K1092" s="222" t="s">
        <v>170</v>
      </c>
      <c r="L1092" s="46"/>
      <c r="M1092" s="227" t="s">
        <v>19</v>
      </c>
      <c r="N1092" s="228" t="s">
        <v>44</v>
      </c>
      <c r="O1092" s="86"/>
      <c r="P1092" s="229">
        <f>O1092*H1092</f>
        <v>0</v>
      </c>
      <c r="Q1092" s="229">
        <v>0</v>
      </c>
      <c r="R1092" s="229">
        <f>Q1092*H1092</f>
        <v>0</v>
      </c>
      <c r="S1092" s="229">
        <v>0</v>
      </c>
      <c r="T1092" s="230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31" t="s">
        <v>255</v>
      </c>
      <c r="AT1092" s="231" t="s">
        <v>166</v>
      </c>
      <c r="AU1092" s="231" t="s">
        <v>106</v>
      </c>
      <c r="AY1092" s="19" t="s">
        <v>163</v>
      </c>
      <c r="BE1092" s="232">
        <f>IF(N1092="základní",J1092,0)</f>
        <v>0</v>
      </c>
      <c r="BF1092" s="232">
        <f>IF(N1092="snížená",J1092,0)</f>
        <v>0</v>
      </c>
      <c r="BG1092" s="232">
        <f>IF(N1092="zákl. přenesená",J1092,0)</f>
        <v>0</v>
      </c>
      <c r="BH1092" s="232">
        <f>IF(N1092="sníž. přenesená",J1092,0)</f>
        <v>0</v>
      </c>
      <c r="BI1092" s="232">
        <f>IF(N1092="nulová",J1092,0)</f>
        <v>0</v>
      </c>
      <c r="BJ1092" s="19" t="s">
        <v>106</v>
      </c>
      <c r="BK1092" s="232">
        <f>ROUND(I1092*H1092,2)</f>
        <v>0</v>
      </c>
      <c r="BL1092" s="19" t="s">
        <v>255</v>
      </c>
      <c r="BM1092" s="231" t="s">
        <v>2549</v>
      </c>
    </row>
    <row r="1093" s="13" customFormat="1">
      <c r="A1093" s="13"/>
      <c r="B1093" s="233"/>
      <c r="C1093" s="234"/>
      <c r="D1093" s="235" t="s">
        <v>173</v>
      </c>
      <c r="E1093" s="236" t="s">
        <v>19</v>
      </c>
      <c r="F1093" s="237" t="s">
        <v>2550</v>
      </c>
      <c r="G1093" s="234"/>
      <c r="H1093" s="238">
        <v>1</v>
      </c>
      <c r="I1093" s="239"/>
      <c r="J1093" s="234"/>
      <c r="K1093" s="234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173</v>
      </c>
      <c r="AU1093" s="244" t="s">
        <v>106</v>
      </c>
      <c r="AV1093" s="13" t="s">
        <v>106</v>
      </c>
      <c r="AW1093" s="13" t="s">
        <v>33</v>
      </c>
      <c r="AX1093" s="13" t="s">
        <v>72</v>
      </c>
      <c r="AY1093" s="244" t="s">
        <v>163</v>
      </c>
    </row>
    <row r="1094" s="14" customFormat="1">
      <c r="A1094" s="14"/>
      <c r="B1094" s="245"/>
      <c r="C1094" s="246"/>
      <c r="D1094" s="235" t="s">
        <v>173</v>
      </c>
      <c r="E1094" s="247" t="s">
        <v>19</v>
      </c>
      <c r="F1094" s="248" t="s">
        <v>175</v>
      </c>
      <c r="G1094" s="246"/>
      <c r="H1094" s="249">
        <v>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173</v>
      </c>
      <c r="AU1094" s="255" t="s">
        <v>106</v>
      </c>
      <c r="AV1094" s="14" t="s">
        <v>171</v>
      </c>
      <c r="AW1094" s="14" t="s">
        <v>33</v>
      </c>
      <c r="AX1094" s="14" t="s">
        <v>80</v>
      </c>
      <c r="AY1094" s="255" t="s">
        <v>163</v>
      </c>
    </row>
    <row r="1095" s="2" customFormat="1" ht="16.5" customHeight="1">
      <c r="A1095" s="40"/>
      <c r="B1095" s="41"/>
      <c r="C1095" s="283" t="s">
        <v>2551</v>
      </c>
      <c r="D1095" s="283" t="s">
        <v>1127</v>
      </c>
      <c r="E1095" s="284" t="s">
        <v>2552</v>
      </c>
      <c r="F1095" s="285" t="s">
        <v>2553</v>
      </c>
      <c r="G1095" s="286" t="s">
        <v>279</v>
      </c>
      <c r="H1095" s="287">
        <v>10.75</v>
      </c>
      <c r="I1095" s="288"/>
      <c r="J1095" s="289">
        <f>ROUND(I1095*H1095,2)</f>
        <v>0</v>
      </c>
      <c r="K1095" s="285" t="s">
        <v>19</v>
      </c>
      <c r="L1095" s="290"/>
      <c r="M1095" s="291" t="s">
        <v>19</v>
      </c>
      <c r="N1095" s="292" t="s">
        <v>44</v>
      </c>
      <c r="O1095" s="86"/>
      <c r="P1095" s="229">
        <f>O1095*H1095</f>
        <v>0</v>
      </c>
      <c r="Q1095" s="229">
        <v>0.0040000000000000001</v>
      </c>
      <c r="R1095" s="229">
        <f>Q1095*H1095</f>
        <v>0.043000000000000003</v>
      </c>
      <c r="S1095" s="229">
        <v>0</v>
      </c>
      <c r="T1095" s="230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31" t="s">
        <v>340</v>
      </c>
      <c r="AT1095" s="231" t="s">
        <v>1127</v>
      </c>
      <c r="AU1095" s="231" t="s">
        <v>106</v>
      </c>
      <c r="AY1095" s="19" t="s">
        <v>163</v>
      </c>
      <c r="BE1095" s="232">
        <f>IF(N1095="základní",J1095,0)</f>
        <v>0</v>
      </c>
      <c r="BF1095" s="232">
        <f>IF(N1095="snížená",J1095,0)</f>
        <v>0</v>
      </c>
      <c r="BG1095" s="232">
        <f>IF(N1095="zákl. přenesená",J1095,0)</f>
        <v>0</v>
      </c>
      <c r="BH1095" s="232">
        <f>IF(N1095="sníž. přenesená",J1095,0)</f>
        <v>0</v>
      </c>
      <c r="BI1095" s="232">
        <f>IF(N1095="nulová",J1095,0)</f>
        <v>0</v>
      </c>
      <c r="BJ1095" s="19" t="s">
        <v>106</v>
      </c>
      <c r="BK1095" s="232">
        <f>ROUND(I1095*H1095,2)</f>
        <v>0</v>
      </c>
      <c r="BL1095" s="19" t="s">
        <v>255</v>
      </c>
      <c r="BM1095" s="231" t="s">
        <v>2554</v>
      </c>
    </row>
    <row r="1096" s="13" customFormat="1">
      <c r="A1096" s="13"/>
      <c r="B1096" s="233"/>
      <c r="C1096" s="234"/>
      <c r="D1096" s="235" t="s">
        <v>173</v>
      </c>
      <c r="E1096" s="236" t="s">
        <v>19</v>
      </c>
      <c r="F1096" s="237" t="s">
        <v>2555</v>
      </c>
      <c r="G1096" s="234"/>
      <c r="H1096" s="238">
        <v>10.75</v>
      </c>
      <c r="I1096" s="239"/>
      <c r="J1096" s="234"/>
      <c r="K1096" s="234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173</v>
      </c>
      <c r="AU1096" s="244" t="s">
        <v>106</v>
      </c>
      <c r="AV1096" s="13" t="s">
        <v>106</v>
      </c>
      <c r="AW1096" s="13" t="s">
        <v>33</v>
      </c>
      <c r="AX1096" s="13" t="s">
        <v>72</v>
      </c>
      <c r="AY1096" s="244" t="s">
        <v>163</v>
      </c>
    </row>
    <row r="1097" s="14" customFormat="1">
      <c r="A1097" s="14"/>
      <c r="B1097" s="245"/>
      <c r="C1097" s="246"/>
      <c r="D1097" s="235" t="s">
        <v>173</v>
      </c>
      <c r="E1097" s="247" t="s">
        <v>19</v>
      </c>
      <c r="F1097" s="248" t="s">
        <v>175</v>
      </c>
      <c r="G1097" s="246"/>
      <c r="H1097" s="249">
        <v>10.75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173</v>
      </c>
      <c r="AU1097" s="255" t="s">
        <v>106</v>
      </c>
      <c r="AV1097" s="14" t="s">
        <v>171</v>
      </c>
      <c r="AW1097" s="14" t="s">
        <v>33</v>
      </c>
      <c r="AX1097" s="14" t="s">
        <v>80</v>
      </c>
      <c r="AY1097" s="255" t="s">
        <v>163</v>
      </c>
    </row>
    <row r="1098" s="2" customFormat="1" ht="16.5" customHeight="1">
      <c r="A1098" s="40"/>
      <c r="B1098" s="41"/>
      <c r="C1098" s="283" t="s">
        <v>2556</v>
      </c>
      <c r="D1098" s="283" t="s">
        <v>1127</v>
      </c>
      <c r="E1098" s="284" t="s">
        <v>2557</v>
      </c>
      <c r="F1098" s="285" t="s">
        <v>2558</v>
      </c>
      <c r="G1098" s="286" t="s">
        <v>279</v>
      </c>
      <c r="H1098" s="287">
        <v>49.475000000000001</v>
      </c>
      <c r="I1098" s="288"/>
      <c r="J1098" s="289">
        <f>ROUND(I1098*H1098,2)</f>
        <v>0</v>
      </c>
      <c r="K1098" s="285" t="s">
        <v>19</v>
      </c>
      <c r="L1098" s="290"/>
      <c r="M1098" s="291" t="s">
        <v>19</v>
      </c>
      <c r="N1098" s="292" t="s">
        <v>44</v>
      </c>
      <c r="O1098" s="86"/>
      <c r="P1098" s="229">
        <f>O1098*H1098</f>
        <v>0</v>
      </c>
      <c r="Q1098" s="229">
        <v>0.0050000000000000001</v>
      </c>
      <c r="R1098" s="229">
        <f>Q1098*H1098</f>
        <v>0.24737500000000001</v>
      </c>
      <c r="S1098" s="229">
        <v>0</v>
      </c>
      <c r="T1098" s="230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1" t="s">
        <v>340</v>
      </c>
      <c r="AT1098" s="231" t="s">
        <v>1127</v>
      </c>
      <c r="AU1098" s="231" t="s">
        <v>106</v>
      </c>
      <c r="AY1098" s="19" t="s">
        <v>163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19" t="s">
        <v>106</v>
      </c>
      <c r="BK1098" s="232">
        <f>ROUND(I1098*H1098,2)</f>
        <v>0</v>
      </c>
      <c r="BL1098" s="19" t="s">
        <v>255</v>
      </c>
      <c r="BM1098" s="231" t="s">
        <v>2559</v>
      </c>
    </row>
    <row r="1099" s="13" customFormat="1">
      <c r="A1099" s="13"/>
      <c r="B1099" s="233"/>
      <c r="C1099" s="234"/>
      <c r="D1099" s="235" t="s">
        <v>173</v>
      </c>
      <c r="E1099" s="236" t="s">
        <v>19</v>
      </c>
      <c r="F1099" s="237" t="s">
        <v>2560</v>
      </c>
      <c r="G1099" s="234"/>
      <c r="H1099" s="238">
        <v>49.475000000000001</v>
      </c>
      <c r="I1099" s="239"/>
      <c r="J1099" s="234"/>
      <c r="K1099" s="234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173</v>
      </c>
      <c r="AU1099" s="244" t="s">
        <v>106</v>
      </c>
      <c r="AV1099" s="13" t="s">
        <v>106</v>
      </c>
      <c r="AW1099" s="13" t="s">
        <v>33</v>
      </c>
      <c r="AX1099" s="13" t="s">
        <v>72</v>
      </c>
      <c r="AY1099" s="244" t="s">
        <v>163</v>
      </c>
    </row>
    <row r="1100" s="14" customFormat="1">
      <c r="A1100" s="14"/>
      <c r="B1100" s="245"/>
      <c r="C1100" s="246"/>
      <c r="D1100" s="235" t="s">
        <v>173</v>
      </c>
      <c r="E1100" s="247" t="s">
        <v>19</v>
      </c>
      <c r="F1100" s="248" t="s">
        <v>175</v>
      </c>
      <c r="G1100" s="246"/>
      <c r="H1100" s="249">
        <v>49.475000000000001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173</v>
      </c>
      <c r="AU1100" s="255" t="s">
        <v>106</v>
      </c>
      <c r="AV1100" s="14" t="s">
        <v>171</v>
      </c>
      <c r="AW1100" s="14" t="s">
        <v>33</v>
      </c>
      <c r="AX1100" s="14" t="s">
        <v>80</v>
      </c>
      <c r="AY1100" s="255" t="s">
        <v>163</v>
      </c>
    </row>
    <row r="1101" s="2" customFormat="1" ht="16.5" customHeight="1">
      <c r="A1101" s="40"/>
      <c r="B1101" s="41"/>
      <c r="C1101" s="283" t="s">
        <v>2561</v>
      </c>
      <c r="D1101" s="283" t="s">
        <v>1127</v>
      </c>
      <c r="E1101" s="284" t="s">
        <v>2562</v>
      </c>
      <c r="F1101" s="285" t="s">
        <v>2563</v>
      </c>
      <c r="G1101" s="286" t="s">
        <v>279</v>
      </c>
      <c r="H1101" s="287">
        <v>96.849999999999994</v>
      </c>
      <c r="I1101" s="288"/>
      <c r="J1101" s="289">
        <f>ROUND(I1101*H1101,2)</f>
        <v>0</v>
      </c>
      <c r="K1101" s="285" t="s">
        <v>19</v>
      </c>
      <c r="L1101" s="290"/>
      <c r="M1101" s="291" t="s">
        <v>19</v>
      </c>
      <c r="N1101" s="292" t="s">
        <v>44</v>
      </c>
      <c r="O1101" s="86"/>
      <c r="P1101" s="229">
        <f>O1101*H1101</f>
        <v>0</v>
      </c>
      <c r="Q1101" s="229">
        <v>0.0060000000000000001</v>
      </c>
      <c r="R1101" s="229">
        <f>Q1101*H1101</f>
        <v>0.58109999999999995</v>
      </c>
      <c r="S1101" s="229">
        <v>0</v>
      </c>
      <c r="T1101" s="230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31" t="s">
        <v>340</v>
      </c>
      <c r="AT1101" s="231" t="s">
        <v>1127</v>
      </c>
      <c r="AU1101" s="231" t="s">
        <v>106</v>
      </c>
      <c r="AY1101" s="19" t="s">
        <v>163</v>
      </c>
      <c r="BE1101" s="232">
        <f>IF(N1101="základní",J1101,0)</f>
        <v>0</v>
      </c>
      <c r="BF1101" s="232">
        <f>IF(N1101="snížená",J1101,0)</f>
        <v>0</v>
      </c>
      <c r="BG1101" s="232">
        <f>IF(N1101="zákl. přenesená",J1101,0)</f>
        <v>0</v>
      </c>
      <c r="BH1101" s="232">
        <f>IF(N1101="sníž. přenesená",J1101,0)</f>
        <v>0</v>
      </c>
      <c r="BI1101" s="232">
        <f>IF(N1101="nulová",J1101,0)</f>
        <v>0</v>
      </c>
      <c r="BJ1101" s="19" t="s">
        <v>106</v>
      </c>
      <c r="BK1101" s="232">
        <f>ROUND(I1101*H1101,2)</f>
        <v>0</v>
      </c>
      <c r="BL1101" s="19" t="s">
        <v>255</v>
      </c>
      <c r="BM1101" s="231" t="s">
        <v>2564</v>
      </c>
    </row>
    <row r="1102" s="13" customFormat="1">
      <c r="A1102" s="13"/>
      <c r="B1102" s="233"/>
      <c r="C1102" s="234"/>
      <c r="D1102" s="235" t="s">
        <v>173</v>
      </c>
      <c r="E1102" s="236" t="s">
        <v>19</v>
      </c>
      <c r="F1102" s="237" t="s">
        <v>2565</v>
      </c>
      <c r="G1102" s="234"/>
      <c r="H1102" s="238">
        <v>96.849999999999994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173</v>
      </c>
      <c r="AU1102" s="244" t="s">
        <v>106</v>
      </c>
      <c r="AV1102" s="13" t="s">
        <v>106</v>
      </c>
      <c r="AW1102" s="13" t="s">
        <v>33</v>
      </c>
      <c r="AX1102" s="13" t="s">
        <v>72</v>
      </c>
      <c r="AY1102" s="244" t="s">
        <v>163</v>
      </c>
    </row>
    <row r="1103" s="14" customFormat="1">
      <c r="A1103" s="14"/>
      <c r="B1103" s="245"/>
      <c r="C1103" s="246"/>
      <c r="D1103" s="235" t="s">
        <v>173</v>
      </c>
      <c r="E1103" s="247" t="s">
        <v>19</v>
      </c>
      <c r="F1103" s="248" t="s">
        <v>175</v>
      </c>
      <c r="G1103" s="246"/>
      <c r="H1103" s="249">
        <v>96.849999999999994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173</v>
      </c>
      <c r="AU1103" s="255" t="s">
        <v>106</v>
      </c>
      <c r="AV1103" s="14" t="s">
        <v>171</v>
      </c>
      <c r="AW1103" s="14" t="s">
        <v>33</v>
      </c>
      <c r="AX1103" s="14" t="s">
        <v>80</v>
      </c>
      <c r="AY1103" s="255" t="s">
        <v>163</v>
      </c>
    </row>
    <row r="1104" s="2" customFormat="1" ht="16.5" customHeight="1">
      <c r="A1104" s="40"/>
      <c r="B1104" s="41"/>
      <c r="C1104" s="283" t="s">
        <v>2566</v>
      </c>
      <c r="D1104" s="283" t="s">
        <v>1127</v>
      </c>
      <c r="E1104" s="284" t="s">
        <v>2567</v>
      </c>
      <c r="F1104" s="285" t="s">
        <v>2568</v>
      </c>
      <c r="G1104" s="286" t="s">
        <v>279</v>
      </c>
      <c r="H1104" s="287">
        <v>24.550000000000001</v>
      </c>
      <c r="I1104" s="288"/>
      <c r="J1104" s="289">
        <f>ROUND(I1104*H1104,2)</f>
        <v>0</v>
      </c>
      <c r="K1104" s="285" t="s">
        <v>19</v>
      </c>
      <c r="L1104" s="290"/>
      <c r="M1104" s="291" t="s">
        <v>19</v>
      </c>
      <c r="N1104" s="292" t="s">
        <v>44</v>
      </c>
      <c r="O1104" s="86"/>
      <c r="P1104" s="229">
        <f>O1104*H1104</f>
        <v>0</v>
      </c>
      <c r="Q1104" s="229">
        <v>0.0080000000000000002</v>
      </c>
      <c r="R1104" s="229">
        <f>Q1104*H1104</f>
        <v>0.19640000000000002</v>
      </c>
      <c r="S1104" s="229">
        <v>0</v>
      </c>
      <c r="T1104" s="230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31" t="s">
        <v>340</v>
      </c>
      <c r="AT1104" s="231" t="s">
        <v>1127</v>
      </c>
      <c r="AU1104" s="231" t="s">
        <v>106</v>
      </c>
      <c r="AY1104" s="19" t="s">
        <v>163</v>
      </c>
      <c r="BE1104" s="232">
        <f>IF(N1104="základní",J1104,0)</f>
        <v>0</v>
      </c>
      <c r="BF1104" s="232">
        <f>IF(N1104="snížená",J1104,0)</f>
        <v>0</v>
      </c>
      <c r="BG1104" s="232">
        <f>IF(N1104="zákl. přenesená",J1104,0)</f>
        <v>0</v>
      </c>
      <c r="BH1104" s="232">
        <f>IF(N1104="sníž. přenesená",J1104,0)</f>
        <v>0</v>
      </c>
      <c r="BI1104" s="232">
        <f>IF(N1104="nulová",J1104,0)</f>
        <v>0</v>
      </c>
      <c r="BJ1104" s="19" t="s">
        <v>106</v>
      </c>
      <c r="BK1104" s="232">
        <f>ROUND(I1104*H1104,2)</f>
        <v>0</v>
      </c>
      <c r="BL1104" s="19" t="s">
        <v>255</v>
      </c>
      <c r="BM1104" s="231" t="s">
        <v>2569</v>
      </c>
    </row>
    <row r="1105" s="13" customFormat="1">
      <c r="A1105" s="13"/>
      <c r="B1105" s="233"/>
      <c r="C1105" s="234"/>
      <c r="D1105" s="235" t="s">
        <v>173</v>
      </c>
      <c r="E1105" s="236" t="s">
        <v>19</v>
      </c>
      <c r="F1105" s="237" t="s">
        <v>2570</v>
      </c>
      <c r="G1105" s="234"/>
      <c r="H1105" s="238">
        <v>24.550000000000001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173</v>
      </c>
      <c r="AU1105" s="244" t="s">
        <v>106</v>
      </c>
      <c r="AV1105" s="13" t="s">
        <v>106</v>
      </c>
      <c r="AW1105" s="13" t="s">
        <v>33</v>
      </c>
      <c r="AX1105" s="13" t="s">
        <v>72</v>
      </c>
      <c r="AY1105" s="244" t="s">
        <v>163</v>
      </c>
    </row>
    <row r="1106" s="14" customFormat="1">
      <c r="A1106" s="14"/>
      <c r="B1106" s="245"/>
      <c r="C1106" s="246"/>
      <c r="D1106" s="235" t="s">
        <v>173</v>
      </c>
      <c r="E1106" s="247" t="s">
        <v>19</v>
      </c>
      <c r="F1106" s="248" t="s">
        <v>175</v>
      </c>
      <c r="G1106" s="246"/>
      <c r="H1106" s="249">
        <v>24.550000000000001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173</v>
      </c>
      <c r="AU1106" s="255" t="s">
        <v>106</v>
      </c>
      <c r="AV1106" s="14" t="s">
        <v>171</v>
      </c>
      <c r="AW1106" s="14" t="s">
        <v>33</v>
      </c>
      <c r="AX1106" s="14" t="s">
        <v>80</v>
      </c>
      <c r="AY1106" s="255" t="s">
        <v>163</v>
      </c>
    </row>
    <row r="1107" s="2" customFormat="1" ht="16.5" customHeight="1">
      <c r="A1107" s="40"/>
      <c r="B1107" s="41"/>
      <c r="C1107" s="283" t="s">
        <v>2571</v>
      </c>
      <c r="D1107" s="283" t="s">
        <v>1127</v>
      </c>
      <c r="E1107" s="284" t="s">
        <v>2572</v>
      </c>
      <c r="F1107" s="285" t="s">
        <v>2573</v>
      </c>
      <c r="G1107" s="286" t="s">
        <v>279</v>
      </c>
      <c r="H1107" s="287">
        <v>4.5999999999999996</v>
      </c>
      <c r="I1107" s="288"/>
      <c r="J1107" s="289">
        <f>ROUND(I1107*H1107,2)</f>
        <v>0</v>
      </c>
      <c r="K1107" s="285" t="s">
        <v>19</v>
      </c>
      <c r="L1107" s="290"/>
      <c r="M1107" s="291" t="s">
        <v>19</v>
      </c>
      <c r="N1107" s="292" t="s">
        <v>44</v>
      </c>
      <c r="O1107" s="86"/>
      <c r="P1107" s="229">
        <f>O1107*H1107</f>
        <v>0</v>
      </c>
      <c r="Q1107" s="229">
        <v>0.0080000000000000002</v>
      </c>
      <c r="R1107" s="229">
        <f>Q1107*H1107</f>
        <v>0.036799999999999999</v>
      </c>
      <c r="S1107" s="229">
        <v>0</v>
      </c>
      <c r="T1107" s="230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31" t="s">
        <v>340</v>
      </c>
      <c r="AT1107" s="231" t="s">
        <v>1127</v>
      </c>
      <c r="AU1107" s="231" t="s">
        <v>106</v>
      </c>
      <c r="AY1107" s="19" t="s">
        <v>163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9" t="s">
        <v>106</v>
      </c>
      <c r="BK1107" s="232">
        <f>ROUND(I1107*H1107,2)</f>
        <v>0</v>
      </c>
      <c r="BL1107" s="19" t="s">
        <v>255</v>
      </c>
      <c r="BM1107" s="231" t="s">
        <v>2574</v>
      </c>
    </row>
    <row r="1108" s="13" customFormat="1">
      <c r="A1108" s="13"/>
      <c r="B1108" s="233"/>
      <c r="C1108" s="234"/>
      <c r="D1108" s="235" t="s">
        <v>173</v>
      </c>
      <c r="E1108" s="236" t="s">
        <v>19</v>
      </c>
      <c r="F1108" s="237" t="s">
        <v>2575</v>
      </c>
      <c r="G1108" s="234"/>
      <c r="H1108" s="238">
        <v>4.5999999999999996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173</v>
      </c>
      <c r="AU1108" s="244" t="s">
        <v>106</v>
      </c>
      <c r="AV1108" s="13" t="s">
        <v>106</v>
      </c>
      <c r="AW1108" s="13" t="s">
        <v>33</v>
      </c>
      <c r="AX1108" s="13" t="s">
        <v>72</v>
      </c>
      <c r="AY1108" s="244" t="s">
        <v>163</v>
      </c>
    </row>
    <row r="1109" s="14" customFormat="1">
      <c r="A1109" s="14"/>
      <c r="B1109" s="245"/>
      <c r="C1109" s="246"/>
      <c r="D1109" s="235" t="s">
        <v>173</v>
      </c>
      <c r="E1109" s="247" t="s">
        <v>19</v>
      </c>
      <c r="F1109" s="248" t="s">
        <v>175</v>
      </c>
      <c r="G1109" s="246"/>
      <c r="H1109" s="249">
        <v>4.5999999999999996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173</v>
      </c>
      <c r="AU1109" s="255" t="s">
        <v>106</v>
      </c>
      <c r="AV1109" s="14" t="s">
        <v>171</v>
      </c>
      <c r="AW1109" s="14" t="s">
        <v>33</v>
      </c>
      <c r="AX1109" s="14" t="s">
        <v>80</v>
      </c>
      <c r="AY1109" s="255" t="s">
        <v>163</v>
      </c>
    </row>
    <row r="1110" s="2" customFormat="1" ht="16.5" customHeight="1">
      <c r="A1110" s="40"/>
      <c r="B1110" s="41"/>
      <c r="C1110" s="283" t="s">
        <v>2576</v>
      </c>
      <c r="D1110" s="283" t="s">
        <v>1127</v>
      </c>
      <c r="E1110" s="284" t="s">
        <v>2577</v>
      </c>
      <c r="F1110" s="285" t="s">
        <v>2578</v>
      </c>
      <c r="G1110" s="286" t="s">
        <v>279</v>
      </c>
      <c r="H1110" s="287">
        <v>2.8599999999999999</v>
      </c>
      <c r="I1110" s="288"/>
      <c r="J1110" s="289">
        <f>ROUND(I1110*H1110,2)</f>
        <v>0</v>
      </c>
      <c r="K1110" s="285" t="s">
        <v>19</v>
      </c>
      <c r="L1110" s="290"/>
      <c r="M1110" s="291" t="s">
        <v>19</v>
      </c>
      <c r="N1110" s="292" t="s">
        <v>44</v>
      </c>
      <c r="O1110" s="86"/>
      <c r="P1110" s="229">
        <f>O1110*H1110</f>
        <v>0</v>
      </c>
      <c r="Q1110" s="229">
        <v>0.01</v>
      </c>
      <c r="R1110" s="229">
        <f>Q1110*H1110</f>
        <v>0.0286</v>
      </c>
      <c r="S1110" s="229">
        <v>0</v>
      </c>
      <c r="T1110" s="230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31" t="s">
        <v>340</v>
      </c>
      <c r="AT1110" s="231" t="s">
        <v>1127</v>
      </c>
      <c r="AU1110" s="231" t="s">
        <v>106</v>
      </c>
      <c r="AY1110" s="19" t="s">
        <v>163</v>
      </c>
      <c r="BE1110" s="232">
        <f>IF(N1110="základní",J1110,0)</f>
        <v>0</v>
      </c>
      <c r="BF1110" s="232">
        <f>IF(N1110="snížená",J1110,0)</f>
        <v>0</v>
      </c>
      <c r="BG1110" s="232">
        <f>IF(N1110="zákl. přenesená",J1110,0)</f>
        <v>0</v>
      </c>
      <c r="BH1110" s="232">
        <f>IF(N1110="sníž. přenesená",J1110,0)</f>
        <v>0</v>
      </c>
      <c r="BI1110" s="232">
        <f>IF(N1110="nulová",J1110,0)</f>
        <v>0</v>
      </c>
      <c r="BJ1110" s="19" t="s">
        <v>106</v>
      </c>
      <c r="BK1110" s="232">
        <f>ROUND(I1110*H1110,2)</f>
        <v>0</v>
      </c>
      <c r="BL1110" s="19" t="s">
        <v>255</v>
      </c>
      <c r="BM1110" s="231" t="s">
        <v>2579</v>
      </c>
    </row>
    <row r="1111" s="13" customFormat="1">
      <c r="A1111" s="13"/>
      <c r="B1111" s="233"/>
      <c r="C1111" s="234"/>
      <c r="D1111" s="235" t="s">
        <v>173</v>
      </c>
      <c r="E1111" s="236" t="s">
        <v>19</v>
      </c>
      <c r="F1111" s="237" t="s">
        <v>2580</v>
      </c>
      <c r="G1111" s="234"/>
      <c r="H1111" s="238">
        <v>2.8599999999999999</v>
      </c>
      <c r="I1111" s="239"/>
      <c r="J1111" s="234"/>
      <c r="K1111" s="234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173</v>
      </c>
      <c r="AU1111" s="244" t="s">
        <v>106</v>
      </c>
      <c r="AV1111" s="13" t="s">
        <v>106</v>
      </c>
      <c r="AW1111" s="13" t="s">
        <v>33</v>
      </c>
      <c r="AX1111" s="13" t="s">
        <v>72</v>
      </c>
      <c r="AY1111" s="244" t="s">
        <v>163</v>
      </c>
    </row>
    <row r="1112" s="14" customFormat="1">
      <c r="A1112" s="14"/>
      <c r="B1112" s="245"/>
      <c r="C1112" s="246"/>
      <c r="D1112" s="235" t="s">
        <v>173</v>
      </c>
      <c r="E1112" s="247" t="s">
        <v>19</v>
      </c>
      <c r="F1112" s="248" t="s">
        <v>175</v>
      </c>
      <c r="G1112" s="246"/>
      <c r="H1112" s="249">
        <v>2.8599999999999999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173</v>
      </c>
      <c r="AU1112" s="255" t="s">
        <v>106</v>
      </c>
      <c r="AV1112" s="14" t="s">
        <v>171</v>
      </c>
      <c r="AW1112" s="14" t="s">
        <v>33</v>
      </c>
      <c r="AX1112" s="14" t="s">
        <v>80</v>
      </c>
      <c r="AY1112" s="255" t="s">
        <v>163</v>
      </c>
    </row>
    <row r="1113" s="2" customFormat="1" ht="21.75" customHeight="1">
      <c r="A1113" s="40"/>
      <c r="B1113" s="41"/>
      <c r="C1113" s="283" t="s">
        <v>2581</v>
      </c>
      <c r="D1113" s="283" t="s">
        <v>1127</v>
      </c>
      <c r="E1113" s="284" t="s">
        <v>2582</v>
      </c>
      <c r="F1113" s="285" t="s">
        <v>2583</v>
      </c>
      <c r="G1113" s="286" t="s">
        <v>355</v>
      </c>
      <c r="H1113" s="287">
        <v>298</v>
      </c>
      <c r="I1113" s="288"/>
      <c r="J1113" s="289">
        <f>ROUND(I1113*H1113,2)</f>
        <v>0</v>
      </c>
      <c r="K1113" s="285" t="s">
        <v>170</v>
      </c>
      <c r="L1113" s="290"/>
      <c r="M1113" s="291" t="s">
        <v>19</v>
      </c>
      <c r="N1113" s="292" t="s">
        <v>44</v>
      </c>
      <c r="O1113" s="86"/>
      <c r="P1113" s="229">
        <f>O1113*H1113</f>
        <v>0</v>
      </c>
      <c r="Q1113" s="229">
        <v>6.0000000000000002E-05</v>
      </c>
      <c r="R1113" s="229">
        <f>Q1113*H1113</f>
        <v>0.01788</v>
      </c>
      <c r="S1113" s="229">
        <v>0</v>
      </c>
      <c r="T1113" s="230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1" t="s">
        <v>340</v>
      </c>
      <c r="AT1113" s="231" t="s">
        <v>1127</v>
      </c>
      <c r="AU1113" s="231" t="s">
        <v>106</v>
      </c>
      <c r="AY1113" s="19" t="s">
        <v>163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9" t="s">
        <v>106</v>
      </c>
      <c r="BK1113" s="232">
        <f>ROUND(I1113*H1113,2)</f>
        <v>0</v>
      </c>
      <c r="BL1113" s="19" t="s">
        <v>255</v>
      </c>
      <c r="BM1113" s="231" t="s">
        <v>2584</v>
      </c>
    </row>
    <row r="1114" s="2" customFormat="1" ht="33" customHeight="1">
      <c r="A1114" s="40"/>
      <c r="B1114" s="41"/>
      <c r="C1114" s="220" t="s">
        <v>2585</v>
      </c>
      <c r="D1114" s="220" t="s">
        <v>166</v>
      </c>
      <c r="E1114" s="221" t="s">
        <v>2586</v>
      </c>
      <c r="F1114" s="222" t="s">
        <v>2587</v>
      </c>
      <c r="G1114" s="223" t="s">
        <v>355</v>
      </c>
      <c r="H1114" s="224">
        <v>1</v>
      </c>
      <c r="I1114" s="225"/>
      <c r="J1114" s="226">
        <f>ROUND(I1114*H1114,2)</f>
        <v>0</v>
      </c>
      <c r="K1114" s="222" t="s">
        <v>19</v>
      </c>
      <c r="L1114" s="46"/>
      <c r="M1114" s="227" t="s">
        <v>19</v>
      </c>
      <c r="N1114" s="228" t="s">
        <v>44</v>
      </c>
      <c r="O1114" s="86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31" t="s">
        <v>171</v>
      </c>
      <c r="AT1114" s="231" t="s">
        <v>166</v>
      </c>
      <c r="AU1114" s="231" t="s">
        <v>106</v>
      </c>
      <c r="AY1114" s="19" t="s">
        <v>163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9" t="s">
        <v>106</v>
      </c>
      <c r="BK1114" s="232">
        <f>ROUND(I1114*H1114,2)</f>
        <v>0</v>
      </c>
      <c r="BL1114" s="19" t="s">
        <v>171</v>
      </c>
      <c r="BM1114" s="231" t="s">
        <v>2588</v>
      </c>
    </row>
    <row r="1115" s="13" customFormat="1">
      <c r="A1115" s="13"/>
      <c r="B1115" s="233"/>
      <c r="C1115" s="234"/>
      <c r="D1115" s="235" t="s">
        <v>173</v>
      </c>
      <c r="E1115" s="236" t="s">
        <v>19</v>
      </c>
      <c r="F1115" s="237" t="s">
        <v>2589</v>
      </c>
      <c r="G1115" s="234"/>
      <c r="H1115" s="238">
        <v>1</v>
      </c>
      <c r="I1115" s="239"/>
      <c r="J1115" s="234"/>
      <c r="K1115" s="234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173</v>
      </c>
      <c r="AU1115" s="244" t="s">
        <v>106</v>
      </c>
      <c r="AV1115" s="13" t="s">
        <v>106</v>
      </c>
      <c r="AW1115" s="13" t="s">
        <v>33</v>
      </c>
      <c r="AX1115" s="13" t="s">
        <v>80</v>
      </c>
      <c r="AY1115" s="244" t="s">
        <v>163</v>
      </c>
    </row>
    <row r="1116" s="2" customFormat="1" ht="33" customHeight="1">
      <c r="A1116" s="40"/>
      <c r="B1116" s="41"/>
      <c r="C1116" s="220" t="s">
        <v>2590</v>
      </c>
      <c r="D1116" s="220" t="s">
        <v>166</v>
      </c>
      <c r="E1116" s="221" t="s">
        <v>2591</v>
      </c>
      <c r="F1116" s="222" t="s">
        <v>2592</v>
      </c>
      <c r="G1116" s="223" t="s">
        <v>355</v>
      </c>
      <c r="H1116" s="224">
        <v>1</v>
      </c>
      <c r="I1116" s="225"/>
      <c r="J1116" s="226">
        <f>ROUND(I1116*H1116,2)</f>
        <v>0</v>
      </c>
      <c r="K1116" s="222" t="s">
        <v>19</v>
      </c>
      <c r="L1116" s="46"/>
      <c r="M1116" s="227" t="s">
        <v>19</v>
      </c>
      <c r="N1116" s="228" t="s">
        <v>44</v>
      </c>
      <c r="O1116" s="86"/>
      <c r="P1116" s="229">
        <f>O1116*H1116</f>
        <v>0</v>
      </c>
      <c r="Q1116" s="229">
        <v>0</v>
      </c>
      <c r="R1116" s="229">
        <f>Q1116*H1116</f>
        <v>0</v>
      </c>
      <c r="S1116" s="229">
        <v>0</v>
      </c>
      <c r="T1116" s="230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31" t="s">
        <v>171</v>
      </c>
      <c r="AT1116" s="231" t="s">
        <v>166</v>
      </c>
      <c r="AU1116" s="231" t="s">
        <v>106</v>
      </c>
      <c r="AY1116" s="19" t="s">
        <v>163</v>
      </c>
      <c r="BE1116" s="232">
        <f>IF(N1116="základní",J1116,0)</f>
        <v>0</v>
      </c>
      <c r="BF1116" s="232">
        <f>IF(N1116="snížená",J1116,0)</f>
        <v>0</v>
      </c>
      <c r="BG1116" s="232">
        <f>IF(N1116="zákl. přenesená",J1116,0)</f>
        <v>0</v>
      </c>
      <c r="BH1116" s="232">
        <f>IF(N1116="sníž. přenesená",J1116,0)</f>
        <v>0</v>
      </c>
      <c r="BI1116" s="232">
        <f>IF(N1116="nulová",J1116,0)</f>
        <v>0</v>
      </c>
      <c r="BJ1116" s="19" t="s">
        <v>106</v>
      </c>
      <c r="BK1116" s="232">
        <f>ROUND(I1116*H1116,2)</f>
        <v>0</v>
      </c>
      <c r="BL1116" s="19" t="s">
        <v>171</v>
      </c>
      <c r="BM1116" s="231" t="s">
        <v>2593</v>
      </c>
    </row>
    <row r="1117" s="13" customFormat="1">
      <c r="A1117" s="13"/>
      <c r="B1117" s="233"/>
      <c r="C1117" s="234"/>
      <c r="D1117" s="235" t="s">
        <v>173</v>
      </c>
      <c r="E1117" s="236" t="s">
        <v>19</v>
      </c>
      <c r="F1117" s="237" t="s">
        <v>2594</v>
      </c>
      <c r="G1117" s="234"/>
      <c r="H1117" s="238">
        <v>1</v>
      </c>
      <c r="I1117" s="239"/>
      <c r="J1117" s="234"/>
      <c r="K1117" s="234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173</v>
      </c>
      <c r="AU1117" s="244" t="s">
        <v>106</v>
      </c>
      <c r="AV1117" s="13" t="s">
        <v>106</v>
      </c>
      <c r="AW1117" s="13" t="s">
        <v>33</v>
      </c>
      <c r="AX1117" s="13" t="s">
        <v>80</v>
      </c>
      <c r="AY1117" s="244" t="s">
        <v>163</v>
      </c>
    </row>
    <row r="1118" s="2" customFormat="1" ht="33" customHeight="1">
      <c r="A1118" s="40"/>
      <c r="B1118" s="41"/>
      <c r="C1118" s="220" t="s">
        <v>2595</v>
      </c>
      <c r="D1118" s="220" t="s">
        <v>166</v>
      </c>
      <c r="E1118" s="221" t="s">
        <v>2596</v>
      </c>
      <c r="F1118" s="222" t="s">
        <v>2592</v>
      </c>
      <c r="G1118" s="223" t="s">
        <v>355</v>
      </c>
      <c r="H1118" s="224">
        <v>1</v>
      </c>
      <c r="I1118" s="225"/>
      <c r="J1118" s="226">
        <f>ROUND(I1118*H1118,2)</f>
        <v>0</v>
      </c>
      <c r="K1118" s="222" t="s">
        <v>19</v>
      </c>
      <c r="L1118" s="46"/>
      <c r="M1118" s="227" t="s">
        <v>19</v>
      </c>
      <c r="N1118" s="228" t="s">
        <v>44</v>
      </c>
      <c r="O1118" s="86"/>
      <c r="P1118" s="229">
        <f>O1118*H1118</f>
        <v>0</v>
      </c>
      <c r="Q1118" s="229">
        <v>0</v>
      </c>
      <c r="R1118" s="229">
        <f>Q1118*H1118</f>
        <v>0</v>
      </c>
      <c r="S1118" s="229">
        <v>0</v>
      </c>
      <c r="T1118" s="230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31" t="s">
        <v>171</v>
      </c>
      <c r="AT1118" s="231" t="s">
        <v>166</v>
      </c>
      <c r="AU1118" s="231" t="s">
        <v>106</v>
      </c>
      <c r="AY1118" s="19" t="s">
        <v>163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19" t="s">
        <v>106</v>
      </c>
      <c r="BK1118" s="232">
        <f>ROUND(I1118*H1118,2)</f>
        <v>0</v>
      </c>
      <c r="BL1118" s="19" t="s">
        <v>171</v>
      </c>
      <c r="BM1118" s="231" t="s">
        <v>2597</v>
      </c>
    </row>
    <row r="1119" s="13" customFormat="1">
      <c r="A1119" s="13"/>
      <c r="B1119" s="233"/>
      <c r="C1119" s="234"/>
      <c r="D1119" s="235" t="s">
        <v>173</v>
      </c>
      <c r="E1119" s="236" t="s">
        <v>19</v>
      </c>
      <c r="F1119" s="237" t="s">
        <v>2598</v>
      </c>
      <c r="G1119" s="234"/>
      <c r="H1119" s="238">
        <v>1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173</v>
      </c>
      <c r="AU1119" s="244" t="s">
        <v>106</v>
      </c>
      <c r="AV1119" s="13" t="s">
        <v>106</v>
      </c>
      <c r="AW1119" s="13" t="s">
        <v>33</v>
      </c>
      <c r="AX1119" s="13" t="s">
        <v>80</v>
      </c>
      <c r="AY1119" s="244" t="s">
        <v>163</v>
      </c>
    </row>
    <row r="1120" s="2" customFormat="1" ht="33" customHeight="1">
      <c r="A1120" s="40"/>
      <c r="B1120" s="41"/>
      <c r="C1120" s="220" t="s">
        <v>2599</v>
      </c>
      <c r="D1120" s="220" t="s">
        <v>166</v>
      </c>
      <c r="E1120" s="221" t="s">
        <v>2600</v>
      </c>
      <c r="F1120" s="222" t="s">
        <v>2592</v>
      </c>
      <c r="G1120" s="223" t="s">
        <v>355</v>
      </c>
      <c r="H1120" s="224">
        <v>1</v>
      </c>
      <c r="I1120" s="225"/>
      <c r="J1120" s="226">
        <f>ROUND(I1120*H1120,2)</f>
        <v>0</v>
      </c>
      <c r="K1120" s="222" t="s">
        <v>19</v>
      </c>
      <c r="L1120" s="46"/>
      <c r="M1120" s="227" t="s">
        <v>19</v>
      </c>
      <c r="N1120" s="228" t="s">
        <v>44</v>
      </c>
      <c r="O1120" s="86"/>
      <c r="P1120" s="229">
        <f>O1120*H1120</f>
        <v>0</v>
      </c>
      <c r="Q1120" s="229">
        <v>0</v>
      </c>
      <c r="R1120" s="229">
        <f>Q1120*H1120</f>
        <v>0</v>
      </c>
      <c r="S1120" s="229">
        <v>0</v>
      </c>
      <c r="T1120" s="230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31" t="s">
        <v>171</v>
      </c>
      <c r="AT1120" s="231" t="s">
        <v>166</v>
      </c>
      <c r="AU1120" s="231" t="s">
        <v>106</v>
      </c>
      <c r="AY1120" s="19" t="s">
        <v>163</v>
      </c>
      <c r="BE1120" s="232">
        <f>IF(N1120="základní",J1120,0)</f>
        <v>0</v>
      </c>
      <c r="BF1120" s="232">
        <f>IF(N1120="snížená",J1120,0)</f>
        <v>0</v>
      </c>
      <c r="BG1120" s="232">
        <f>IF(N1120="zákl. přenesená",J1120,0)</f>
        <v>0</v>
      </c>
      <c r="BH1120" s="232">
        <f>IF(N1120="sníž. přenesená",J1120,0)</f>
        <v>0</v>
      </c>
      <c r="BI1120" s="232">
        <f>IF(N1120="nulová",J1120,0)</f>
        <v>0</v>
      </c>
      <c r="BJ1120" s="19" t="s">
        <v>106</v>
      </c>
      <c r="BK1120" s="232">
        <f>ROUND(I1120*H1120,2)</f>
        <v>0</v>
      </c>
      <c r="BL1120" s="19" t="s">
        <v>171</v>
      </c>
      <c r="BM1120" s="231" t="s">
        <v>2601</v>
      </c>
    </row>
    <row r="1121" s="13" customFormat="1">
      <c r="A1121" s="13"/>
      <c r="B1121" s="233"/>
      <c r="C1121" s="234"/>
      <c r="D1121" s="235" t="s">
        <v>173</v>
      </c>
      <c r="E1121" s="236" t="s">
        <v>19</v>
      </c>
      <c r="F1121" s="237" t="s">
        <v>2602</v>
      </c>
      <c r="G1121" s="234"/>
      <c r="H1121" s="238">
        <v>1</v>
      </c>
      <c r="I1121" s="239"/>
      <c r="J1121" s="234"/>
      <c r="K1121" s="234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173</v>
      </c>
      <c r="AU1121" s="244" t="s">
        <v>106</v>
      </c>
      <c r="AV1121" s="13" t="s">
        <v>106</v>
      </c>
      <c r="AW1121" s="13" t="s">
        <v>33</v>
      </c>
      <c r="AX1121" s="13" t="s">
        <v>80</v>
      </c>
      <c r="AY1121" s="244" t="s">
        <v>163</v>
      </c>
    </row>
    <row r="1122" s="2" customFormat="1" ht="21.75" customHeight="1">
      <c r="A1122" s="40"/>
      <c r="B1122" s="41"/>
      <c r="C1122" s="220" t="s">
        <v>2603</v>
      </c>
      <c r="D1122" s="220" t="s">
        <v>166</v>
      </c>
      <c r="E1122" s="221" t="s">
        <v>2604</v>
      </c>
      <c r="F1122" s="222" t="s">
        <v>2605</v>
      </c>
      <c r="G1122" s="223" t="s">
        <v>355</v>
      </c>
      <c r="H1122" s="224">
        <v>1</v>
      </c>
      <c r="I1122" s="225"/>
      <c r="J1122" s="226">
        <f>ROUND(I1122*H1122,2)</f>
        <v>0</v>
      </c>
      <c r="K1122" s="222" t="s">
        <v>19</v>
      </c>
      <c r="L1122" s="46"/>
      <c r="M1122" s="227" t="s">
        <v>19</v>
      </c>
      <c r="N1122" s="228" t="s">
        <v>44</v>
      </c>
      <c r="O1122" s="86"/>
      <c r="P1122" s="229">
        <f>O1122*H1122</f>
        <v>0</v>
      </c>
      <c r="Q1122" s="229">
        <v>0</v>
      </c>
      <c r="R1122" s="229">
        <f>Q1122*H1122</f>
        <v>0</v>
      </c>
      <c r="S1122" s="229">
        <v>0</v>
      </c>
      <c r="T1122" s="230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31" t="s">
        <v>171</v>
      </c>
      <c r="AT1122" s="231" t="s">
        <v>166</v>
      </c>
      <c r="AU1122" s="231" t="s">
        <v>106</v>
      </c>
      <c r="AY1122" s="19" t="s">
        <v>163</v>
      </c>
      <c r="BE1122" s="232">
        <f>IF(N1122="základní",J1122,0)</f>
        <v>0</v>
      </c>
      <c r="BF1122" s="232">
        <f>IF(N1122="snížená",J1122,0)</f>
        <v>0</v>
      </c>
      <c r="BG1122" s="232">
        <f>IF(N1122="zákl. přenesená",J1122,0)</f>
        <v>0</v>
      </c>
      <c r="BH1122" s="232">
        <f>IF(N1122="sníž. přenesená",J1122,0)</f>
        <v>0</v>
      </c>
      <c r="BI1122" s="232">
        <f>IF(N1122="nulová",J1122,0)</f>
        <v>0</v>
      </c>
      <c r="BJ1122" s="19" t="s">
        <v>106</v>
      </c>
      <c r="BK1122" s="232">
        <f>ROUND(I1122*H1122,2)</f>
        <v>0</v>
      </c>
      <c r="BL1122" s="19" t="s">
        <v>171</v>
      </c>
      <c r="BM1122" s="231" t="s">
        <v>2606</v>
      </c>
    </row>
    <row r="1123" s="13" customFormat="1">
      <c r="A1123" s="13"/>
      <c r="B1123" s="233"/>
      <c r="C1123" s="234"/>
      <c r="D1123" s="235" t="s">
        <v>173</v>
      </c>
      <c r="E1123" s="236" t="s">
        <v>19</v>
      </c>
      <c r="F1123" s="237" t="s">
        <v>2607</v>
      </c>
      <c r="G1123" s="234"/>
      <c r="H1123" s="238">
        <v>1</v>
      </c>
      <c r="I1123" s="239"/>
      <c r="J1123" s="234"/>
      <c r="K1123" s="234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173</v>
      </c>
      <c r="AU1123" s="244" t="s">
        <v>106</v>
      </c>
      <c r="AV1123" s="13" t="s">
        <v>106</v>
      </c>
      <c r="AW1123" s="13" t="s">
        <v>33</v>
      </c>
      <c r="AX1123" s="13" t="s">
        <v>80</v>
      </c>
      <c r="AY1123" s="244" t="s">
        <v>163</v>
      </c>
    </row>
    <row r="1124" s="2" customFormat="1" ht="21.75" customHeight="1">
      <c r="A1124" s="40"/>
      <c r="B1124" s="41"/>
      <c r="C1124" s="220" t="s">
        <v>2608</v>
      </c>
      <c r="D1124" s="220" t="s">
        <v>166</v>
      </c>
      <c r="E1124" s="221" t="s">
        <v>2609</v>
      </c>
      <c r="F1124" s="222" t="s">
        <v>2610</v>
      </c>
      <c r="G1124" s="223" t="s">
        <v>355</v>
      </c>
      <c r="H1124" s="224">
        <v>1</v>
      </c>
      <c r="I1124" s="225"/>
      <c r="J1124" s="226">
        <f>ROUND(I1124*H1124,2)</f>
        <v>0</v>
      </c>
      <c r="K1124" s="222" t="s">
        <v>19</v>
      </c>
      <c r="L1124" s="46"/>
      <c r="M1124" s="227" t="s">
        <v>19</v>
      </c>
      <c r="N1124" s="228" t="s">
        <v>44</v>
      </c>
      <c r="O1124" s="86"/>
      <c r="P1124" s="229">
        <f>O1124*H1124</f>
        <v>0</v>
      </c>
      <c r="Q1124" s="229">
        <v>0</v>
      </c>
      <c r="R1124" s="229">
        <f>Q1124*H1124</f>
        <v>0</v>
      </c>
      <c r="S1124" s="229">
        <v>0</v>
      </c>
      <c r="T1124" s="230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31" t="s">
        <v>171</v>
      </c>
      <c r="AT1124" s="231" t="s">
        <v>166</v>
      </c>
      <c r="AU1124" s="231" t="s">
        <v>106</v>
      </c>
      <c r="AY1124" s="19" t="s">
        <v>163</v>
      </c>
      <c r="BE1124" s="232">
        <f>IF(N1124="základní",J1124,0)</f>
        <v>0</v>
      </c>
      <c r="BF1124" s="232">
        <f>IF(N1124="snížená",J1124,0)</f>
        <v>0</v>
      </c>
      <c r="BG1124" s="232">
        <f>IF(N1124="zákl. přenesená",J1124,0)</f>
        <v>0</v>
      </c>
      <c r="BH1124" s="232">
        <f>IF(N1124="sníž. přenesená",J1124,0)</f>
        <v>0</v>
      </c>
      <c r="BI1124" s="232">
        <f>IF(N1124="nulová",J1124,0)</f>
        <v>0</v>
      </c>
      <c r="BJ1124" s="19" t="s">
        <v>106</v>
      </c>
      <c r="BK1124" s="232">
        <f>ROUND(I1124*H1124,2)</f>
        <v>0</v>
      </c>
      <c r="BL1124" s="19" t="s">
        <v>171</v>
      </c>
      <c r="BM1124" s="231" t="s">
        <v>2611</v>
      </c>
    </row>
    <row r="1125" s="13" customFormat="1">
      <c r="A1125" s="13"/>
      <c r="B1125" s="233"/>
      <c r="C1125" s="234"/>
      <c r="D1125" s="235" t="s">
        <v>173</v>
      </c>
      <c r="E1125" s="236" t="s">
        <v>19</v>
      </c>
      <c r="F1125" s="237" t="s">
        <v>2612</v>
      </c>
      <c r="G1125" s="234"/>
      <c r="H1125" s="238">
        <v>1</v>
      </c>
      <c r="I1125" s="239"/>
      <c r="J1125" s="234"/>
      <c r="K1125" s="234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173</v>
      </c>
      <c r="AU1125" s="244" t="s">
        <v>106</v>
      </c>
      <c r="AV1125" s="13" t="s">
        <v>106</v>
      </c>
      <c r="AW1125" s="13" t="s">
        <v>33</v>
      </c>
      <c r="AX1125" s="13" t="s">
        <v>80</v>
      </c>
      <c r="AY1125" s="244" t="s">
        <v>163</v>
      </c>
    </row>
    <row r="1126" s="2" customFormat="1" ht="21.75" customHeight="1">
      <c r="A1126" s="40"/>
      <c r="B1126" s="41"/>
      <c r="C1126" s="220" t="s">
        <v>2613</v>
      </c>
      <c r="D1126" s="220" t="s">
        <v>166</v>
      </c>
      <c r="E1126" s="221" t="s">
        <v>2614</v>
      </c>
      <c r="F1126" s="222" t="s">
        <v>2605</v>
      </c>
      <c r="G1126" s="223" t="s">
        <v>355</v>
      </c>
      <c r="H1126" s="224">
        <v>1</v>
      </c>
      <c r="I1126" s="225"/>
      <c r="J1126" s="226">
        <f>ROUND(I1126*H1126,2)</f>
        <v>0</v>
      </c>
      <c r="K1126" s="222" t="s">
        <v>19</v>
      </c>
      <c r="L1126" s="46"/>
      <c r="M1126" s="227" t="s">
        <v>19</v>
      </c>
      <c r="N1126" s="228" t="s">
        <v>44</v>
      </c>
      <c r="O1126" s="86"/>
      <c r="P1126" s="229">
        <f>O1126*H1126</f>
        <v>0</v>
      </c>
      <c r="Q1126" s="229">
        <v>0</v>
      </c>
      <c r="R1126" s="229">
        <f>Q1126*H1126</f>
        <v>0</v>
      </c>
      <c r="S1126" s="229">
        <v>0</v>
      </c>
      <c r="T1126" s="230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31" t="s">
        <v>171</v>
      </c>
      <c r="AT1126" s="231" t="s">
        <v>166</v>
      </c>
      <c r="AU1126" s="231" t="s">
        <v>106</v>
      </c>
      <c r="AY1126" s="19" t="s">
        <v>163</v>
      </c>
      <c r="BE1126" s="232">
        <f>IF(N1126="základní",J1126,0)</f>
        <v>0</v>
      </c>
      <c r="BF1126" s="232">
        <f>IF(N1126="snížená",J1126,0)</f>
        <v>0</v>
      </c>
      <c r="BG1126" s="232">
        <f>IF(N1126="zákl. přenesená",J1126,0)</f>
        <v>0</v>
      </c>
      <c r="BH1126" s="232">
        <f>IF(N1126="sníž. přenesená",J1126,0)</f>
        <v>0</v>
      </c>
      <c r="BI1126" s="232">
        <f>IF(N1126="nulová",J1126,0)</f>
        <v>0</v>
      </c>
      <c r="BJ1126" s="19" t="s">
        <v>106</v>
      </c>
      <c r="BK1126" s="232">
        <f>ROUND(I1126*H1126,2)</f>
        <v>0</v>
      </c>
      <c r="BL1126" s="19" t="s">
        <v>171</v>
      </c>
      <c r="BM1126" s="231" t="s">
        <v>2615</v>
      </c>
    </row>
    <row r="1127" s="13" customFormat="1">
      <c r="A1127" s="13"/>
      <c r="B1127" s="233"/>
      <c r="C1127" s="234"/>
      <c r="D1127" s="235" t="s">
        <v>173</v>
      </c>
      <c r="E1127" s="236" t="s">
        <v>19</v>
      </c>
      <c r="F1127" s="237" t="s">
        <v>2616</v>
      </c>
      <c r="G1127" s="234"/>
      <c r="H1127" s="238">
        <v>1</v>
      </c>
      <c r="I1127" s="239"/>
      <c r="J1127" s="234"/>
      <c r="K1127" s="234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173</v>
      </c>
      <c r="AU1127" s="244" t="s">
        <v>106</v>
      </c>
      <c r="AV1127" s="13" t="s">
        <v>106</v>
      </c>
      <c r="AW1127" s="13" t="s">
        <v>33</v>
      </c>
      <c r="AX1127" s="13" t="s">
        <v>80</v>
      </c>
      <c r="AY1127" s="244" t="s">
        <v>163</v>
      </c>
    </row>
    <row r="1128" s="2" customFormat="1" ht="21.75" customHeight="1">
      <c r="A1128" s="40"/>
      <c r="B1128" s="41"/>
      <c r="C1128" s="220" t="s">
        <v>2617</v>
      </c>
      <c r="D1128" s="220" t="s">
        <v>166</v>
      </c>
      <c r="E1128" s="221" t="s">
        <v>2618</v>
      </c>
      <c r="F1128" s="222" t="s">
        <v>2605</v>
      </c>
      <c r="G1128" s="223" t="s">
        <v>355</v>
      </c>
      <c r="H1128" s="224">
        <v>1</v>
      </c>
      <c r="I1128" s="225"/>
      <c r="J1128" s="226">
        <f>ROUND(I1128*H1128,2)</f>
        <v>0</v>
      </c>
      <c r="K1128" s="222" t="s">
        <v>19</v>
      </c>
      <c r="L1128" s="46"/>
      <c r="M1128" s="227" t="s">
        <v>19</v>
      </c>
      <c r="N1128" s="228" t="s">
        <v>44</v>
      </c>
      <c r="O1128" s="86"/>
      <c r="P1128" s="229">
        <f>O1128*H1128</f>
        <v>0</v>
      </c>
      <c r="Q1128" s="229">
        <v>0</v>
      </c>
      <c r="R1128" s="229">
        <f>Q1128*H1128</f>
        <v>0</v>
      </c>
      <c r="S1128" s="229">
        <v>0</v>
      </c>
      <c r="T1128" s="230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1" t="s">
        <v>171</v>
      </c>
      <c r="AT1128" s="231" t="s">
        <v>166</v>
      </c>
      <c r="AU1128" s="231" t="s">
        <v>106</v>
      </c>
      <c r="AY1128" s="19" t="s">
        <v>163</v>
      </c>
      <c r="BE1128" s="232">
        <f>IF(N1128="základní",J1128,0)</f>
        <v>0</v>
      </c>
      <c r="BF1128" s="232">
        <f>IF(N1128="snížená",J1128,0)</f>
        <v>0</v>
      </c>
      <c r="BG1128" s="232">
        <f>IF(N1128="zákl. přenesená",J1128,0)</f>
        <v>0</v>
      </c>
      <c r="BH1128" s="232">
        <f>IF(N1128="sníž. přenesená",J1128,0)</f>
        <v>0</v>
      </c>
      <c r="BI1128" s="232">
        <f>IF(N1128="nulová",J1128,0)</f>
        <v>0</v>
      </c>
      <c r="BJ1128" s="19" t="s">
        <v>106</v>
      </c>
      <c r="BK1128" s="232">
        <f>ROUND(I1128*H1128,2)</f>
        <v>0</v>
      </c>
      <c r="BL1128" s="19" t="s">
        <v>171</v>
      </c>
      <c r="BM1128" s="231" t="s">
        <v>2619</v>
      </c>
    </row>
    <row r="1129" s="13" customFormat="1">
      <c r="A1129" s="13"/>
      <c r="B1129" s="233"/>
      <c r="C1129" s="234"/>
      <c r="D1129" s="235" t="s">
        <v>173</v>
      </c>
      <c r="E1129" s="236" t="s">
        <v>19</v>
      </c>
      <c r="F1129" s="237" t="s">
        <v>2620</v>
      </c>
      <c r="G1129" s="234"/>
      <c r="H1129" s="238">
        <v>1</v>
      </c>
      <c r="I1129" s="239"/>
      <c r="J1129" s="234"/>
      <c r="K1129" s="234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173</v>
      </c>
      <c r="AU1129" s="244" t="s">
        <v>106</v>
      </c>
      <c r="AV1129" s="13" t="s">
        <v>106</v>
      </c>
      <c r="AW1129" s="13" t="s">
        <v>33</v>
      </c>
      <c r="AX1129" s="13" t="s">
        <v>80</v>
      </c>
      <c r="AY1129" s="244" t="s">
        <v>163</v>
      </c>
    </row>
    <row r="1130" s="2" customFormat="1" ht="21.75" customHeight="1">
      <c r="A1130" s="40"/>
      <c r="B1130" s="41"/>
      <c r="C1130" s="220" t="s">
        <v>2621</v>
      </c>
      <c r="D1130" s="220" t="s">
        <v>166</v>
      </c>
      <c r="E1130" s="221" t="s">
        <v>2622</v>
      </c>
      <c r="F1130" s="222" t="s">
        <v>2605</v>
      </c>
      <c r="G1130" s="223" t="s">
        <v>355</v>
      </c>
      <c r="H1130" s="224">
        <v>1</v>
      </c>
      <c r="I1130" s="225"/>
      <c r="J1130" s="226">
        <f>ROUND(I1130*H1130,2)</f>
        <v>0</v>
      </c>
      <c r="K1130" s="222" t="s">
        <v>19</v>
      </c>
      <c r="L1130" s="46"/>
      <c r="M1130" s="227" t="s">
        <v>19</v>
      </c>
      <c r="N1130" s="228" t="s">
        <v>44</v>
      </c>
      <c r="O1130" s="86"/>
      <c r="P1130" s="229">
        <f>O1130*H1130</f>
        <v>0</v>
      </c>
      <c r="Q1130" s="229">
        <v>0</v>
      </c>
      <c r="R1130" s="229">
        <f>Q1130*H1130</f>
        <v>0</v>
      </c>
      <c r="S1130" s="229">
        <v>0</v>
      </c>
      <c r="T1130" s="230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31" t="s">
        <v>171</v>
      </c>
      <c r="AT1130" s="231" t="s">
        <v>166</v>
      </c>
      <c r="AU1130" s="231" t="s">
        <v>106</v>
      </c>
      <c r="AY1130" s="19" t="s">
        <v>163</v>
      </c>
      <c r="BE1130" s="232">
        <f>IF(N1130="základní",J1130,0)</f>
        <v>0</v>
      </c>
      <c r="BF1130" s="232">
        <f>IF(N1130="snížená",J1130,0)</f>
        <v>0</v>
      </c>
      <c r="BG1130" s="232">
        <f>IF(N1130="zákl. přenesená",J1130,0)</f>
        <v>0</v>
      </c>
      <c r="BH1130" s="232">
        <f>IF(N1130="sníž. přenesená",J1130,0)</f>
        <v>0</v>
      </c>
      <c r="BI1130" s="232">
        <f>IF(N1130="nulová",J1130,0)</f>
        <v>0</v>
      </c>
      <c r="BJ1130" s="19" t="s">
        <v>106</v>
      </c>
      <c r="BK1130" s="232">
        <f>ROUND(I1130*H1130,2)</f>
        <v>0</v>
      </c>
      <c r="BL1130" s="19" t="s">
        <v>171</v>
      </c>
      <c r="BM1130" s="231" t="s">
        <v>2623</v>
      </c>
    </row>
    <row r="1131" s="13" customFormat="1">
      <c r="A1131" s="13"/>
      <c r="B1131" s="233"/>
      <c r="C1131" s="234"/>
      <c r="D1131" s="235" t="s">
        <v>173</v>
      </c>
      <c r="E1131" s="236" t="s">
        <v>19</v>
      </c>
      <c r="F1131" s="237" t="s">
        <v>2624</v>
      </c>
      <c r="G1131" s="234"/>
      <c r="H1131" s="238">
        <v>1</v>
      </c>
      <c r="I1131" s="239"/>
      <c r="J1131" s="234"/>
      <c r="K1131" s="234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173</v>
      </c>
      <c r="AU1131" s="244" t="s">
        <v>106</v>
      </c>
      <c r="AV1131" s="13" t="s">
        <v>106</v>
      </c>
      <c r="AW1131" s="13" t="s">
        <v>33</v>
      </c>
      <c r="AX1131" s="13" t="s">
        <v>80</v>
      </c>
      <c r="AY1131" s="244" t="s">
        <v>163</v>
      </c>
    </row>
    <row r="1132" s="2" customFormat="1" ht="21.75" customHeight="1">
      <c r="A1132" s="40"/>
      <c r="B1132" s="41"/>
      <c r="C1132" s="220" t="s">
        <v>2625</v>
      </c>
      <c r="D1132" s="220" t="s">
        <v>166</v>
      </c>
      <c r="E1132" s="221" t="s">
        <v>2626</v>
      </c>
      <c r="F1132" s="222" t="s">
        <v>2605</v>
      </c>
      <c r="G1132" s="223" t="s">
        <v>355</v>
      </c>
      <c r="H1132" s="224">
        <v>1</v>
      </c>
      <c r="I1132" s="225"/>
      <c r="J1132" s="226">
        <f>ROUND(I1132*H1132,2)</f>
        <v>0</v>
      </c>
      <c r="K1132" s="222" t="s">
        <v>19</v>
      </c>
      <c r="L1132" s="46"/>
      <c r="M1132" s="227" t="s">
        <v>19</v>
      </c>
      <c r="N1132" s="228" t="s">
        <v>44</v>
      </c>
      <c r="O1132" s="86"/>
      <c r="P1132" s="229">
        <f>O1132*H1132</f>
        <v>0</v>
      </c>
      <c r="Q1132" s="229">
        <v>0</v>
      </c>
      <c r="R1132" s="229">
        <f>Q1132*H1132</f>
        <v>0</v>
      </c>
      <c r="S1132" s="229">
        <v>0</v>
      </c>
      <c r="T1132" s="230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31" t="s">
        <v>171</v>
      </c>
      <c r="AT1132" s="231" t="s">
        <v>166</v>
      </c>
      <c r="AU1132" s="231" t="s">
        <v>106</v>
      </c>
      <c r="AY1132" s="19" t="s">
        <v>163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19" t="s">
        <v>106</v>
      </c>
      <c r="BK1132" s="232">
        <f>ROUND(I1132*H1132,2)</f>
        <v>0</v>
      </c>
      <c r="BL1132" s="19" t="s">
        <v>171</v>
      </c>
      <c r="BM1132" s="231" t="s">
        <v>2627</v>
      </c>
    </row>
    <row r="1133" s="13" customFormat="1">
      <c r="A1133" s="13"/>
      <c r="B1133" s="233"/>
      <c r="C1133" s="234"/>
      <c r="D1133" s="235" t="s">
        <v>173</v>
      </c>
      <c r="E1133" s="236" t="s">
        <v>19</v>
      </c>
      <c r="F1133" s="237" t="s">
        <v>2628</v>
      </c>
      <c r="G1133" s="234"/>
      <c r="H1133" s="238">
        <v>1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173</v>
      </c>
      <c r="AU1133" s="244" t="s">
        <v>106</v>
      </c>
      <c r="AV1133" s="13" t="s">
        <v>106</v>
      </c>
      <c r="AW1133" s="13" t="s">
        <v>33</v>
      </c>
      <c r="AX1133" s="13" t="s">
        <v>80</v>
      </c>
      <c r="AY1133" s="244" t="s">
        <v>163</v>
      </c>
    </row>
    <row r="1134" s="2" customFormat="1" ht="21.75" customHeight="1">
      <c r="A1134" s="40"/>
      <c r="B1134" s="41"/>
      <c r="C1134" s="220" t="s">
        <v>2629</v>
      </c>
      <c r="D1134" s="220" t="s">
        <v>166</v>
      </c>
      <c r="E1134" s="221" t="s">
        <v>2630</v>
      </c>
      <c r="F1134" s="222" t="s">
        <v>2605</v>
      </c>
      <c r="G1134" s="223" t="s">
        <v>355</v>
      </c>
      <c r="H1134" s="224">
        <v>1</v>
      </c>
      <c r="I1134" s="225"/>
      <c r="J1134" s="226">
        <f>ROUND(I1134*H1134,2)</f>
        <v>0</v>
      </c>
      <c r="K1134" s="222" t="s">
        <v>19</v>
      </c>
      <c r="L1134" s="46"/>
      <c r="M1134" s="227" t="s">
        <v>19</v>
      </c>
      <c r="N1134" s="228" t="s">
        <v>44</v>
      </c>
      <c r="O1134" s="86"/>
      <c r="P1134" s="229">
        <f>O1134*H1134</f>
        <v>0</v>
      </c>
      <c r="Q1134" s="229">
        <v>0</v>
      </c>
      <c r="R1134" s="229">
        <f>Q1134*H1134</f>
        <v>0</v>
      </c>
      <c r="S1134" s="229">
        <v>0</v>
      </c>
      <c r="T1134" s="230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31" t="s">
        <v>171</v>
      </c>
      <c r="AT1134" s="231" t="s">
        <v>166</v>
      </c>
      <c r="AU1134" s="231" t="s">
        <v>106</v>
      </c>
      <c r="AY1134" s="19" t="s">
        <v>163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19" t="s">
        <v>106</v>
      </c>
      <c r="BK1134" s="232">
        <f>ROUND(I1134*H1134,2)</f>
        <v>0</v>
      </c>
      <c r="BL1134" s="19" t="s">
        <v>171</v>
      </c>
      <c r="BM1134" s="231" t="s">
        <v>2631</v>
      </c>
    </row>
    <row r="1135" s="13" customFormat="1">
      <c r="A1135" s="13"/>
      <c r="B1135" s="233"/>
      <c r="C1135" s="234"/>
      <c r="D1135" s="235" t="s">
        <v>173</v>
      </c>
      <c r="E1135" s="236" t="s">
        <v>19</v>
      </c>
      <c r="F1135" s="237" t="s">
        <v>2632</v>
      </c>
      <c r="G1135" s="234"/>
      <c r="H1135" s="238">
        <v>1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173</v>
      </c>
      <c r="AU1135" s="244" t="s">
        <v>106</v>
      </c>
      <c r="AV1135" s="13" t="s">
        <v>106</v>
      </c>
      <c r="AW1135" s="13" t="s">
        <v>33</v>
      </c>
      <c r="AX1135" s="13" t="s">
        <v>80</v>
      </c>
      <c r="AY1135" s="244" t="s">
        <v>163</v>
      </c>
    </row>
    <row r="1136" s="2" customFormat="1" ht="21.75" customHeight="1">
      <c r="A1136" s="40"/>
      <c r="B1136" s="41"/>
      <c r="C1136" s="220" t="s">
        <v>2633</v>
      </c>
      <c r="D1136" s="220" t="s">
        <v>166</v>
      </c>
      <c r="E1136" s="221" t="s">
        <v>2634</v>
      </c>
      <c r="F1136" s="222" t="s">
        <v>2605</v>
      </c>
      <c r="G1136" s="223" t="s">
        <v>355</v>
      </c>
      <c r="H1136" s="224">
        <v>1</v>
      </c>
      <c r="I1136" s="225"/>
      <c r="J1136" s="226">
        <f>ROUND(I1136*H1136,2)</f>
        <v>0</v>
      </c>
      <c r="K1136" s="222" t="s">
        <v>19</v>
      </c>
      <c r="L1136" s="46"/>
      <c r="M1136" s="227" t="s">
        <v>19</v>
      </c>
      <c r="N1136" s="228" t="s">
        <v>44</v>
      </c>
      <c r="O1136" s="86"/>
      <c r="P1136" s="229">
        <f>O1136*H1136</f>
        <v>0</v>
      </c>
      <c r="Q1136" s="229">
        <v>0</v>
      </c>
      <c r="R1136" s="229">
        <f>Q1136*H1136</f>
        <v>0</v>
      </c>
      <c r="S1136" s="229">
        <v>0</v>
      </c>
      <c r="T1136" s="230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31" t="s">
        <v>171</v>
      </c>
      <c r="AT1136" s="231" t="s">
        <v>166</v>
      </c>
      <c r="AU1136" s="231" t="s">
        <v>106</v>
      </c>
      <c r="AY1136" s="19" t="s">
        <v>163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9" t="s">
        <v>106</v>
      </c>
      <c r="BK1136" s="232">
        <f>ROUND(I1136*H1136,2)</f>
        <v>0</v>
      </c>
      <c r="BL1136" s="19" t="s">
        <v>171</v>
      </c>
      <c r="BM1136" s="231" t="s">
        <v>2635</v>
      </c>
    </row>
    <row r="1137" s="13" customFormat="1">
      <c r="A1137" s="13"/>
      <c r="B1137" s="233"/>
      <c r="C1137" s="234"/>
      <c r="D1137" s="235" t="s">
        <v>173</v>
      </c>
      <c r="E1137" s="236" t="s">
        <v>19</v>
      </c>
      <c r="F1137" s="237" t="s">
        <v>2636</v>
      </c>
      <c r="G1137" s="234"/>
      <c r="H1137" s="238">
        <v>1</v>
      </c>
      <c r="I1137" s="239"/>
      <c r="J1137" s="234"/>
      <c r="K1137" s="234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173</v>
      </c>
      <c r="AU1137" s="244" t="s">
        <v>106</v>
      </c>
      <c r="AV1137" s="13" t="s">
        <v>106</v>
      </c>
      <c r="AW1137" s="13" t="s">
        <v>33</v>
      </c>
      <c r="AX1137" s="13" t="s">
        <v>80</v>
      </c>
      <c r="AY1137" s="244" t="s">
        <v>163</v>
      </c>
    </row>
    <row r="1138" s="2" customFormat="1" ht="21.75" customHeight="1">
      <c r="A1138" s="40"/>
      <c r="B1138" s="41"/>
      <c r="C1138" s="220" t="s">
        <v>2637</v>
      </c>
      <c r="D1138" s="220" t="s">
        <v>166</v>
      </c>
      <c r="E1138" s="221" t="s">
        <v>2638</v>
      </c>
      <c r="F1138" s="222" t="s">
        <v>2605</v>
      </c>
      <c r="G1138" s="223" t="s">
        <v>355</v>
      </c>
      <c r="H1138" s="224">
        <v>1</v>
      </c>
      <c r="I1138" s="225"/>
      <c r="J1138" s="226">
        <f>ROUND(I1138*H1138,2)</f>
        <v>0</v>
      </c>
      <c r="K1138" s="222" t="s">
        <v>19</v>
      </c>
      <c r="L1138" s="46"/>
      <c r="M1138" s="227" t="s">
        <v>19</v>
      </c>
      <c r="N1138" s="228" t="s">
        <v>44</v>
      </c>
      <c r="O1138" s="86"/>
      <c r="P1138" s="229">
        <f>O1138*H1138</f>
        <v>0</v>
      </c>
      <c r="Q1138" s="229">
        <v>0</v>
      </c>
      <c r="R1138" s="229">
        <f>Q1138*H1138</f>
        <v>0</v>
      </c>
      <c r="S1138" s="229">
        <v>0</v>
      </c>
      <c r="T1138" s="230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31" t="s">
        <v>171</v>
      </c>
      <c r="AT1138" s="231" t="s">
        <v>166</v>
      </c>
      <c r="AU1138" s="231" t="s">
        <v>106</v>
      </c>
      <c r="AY1138" s="19" t="s">
        <v>163</v>
      </c>
      <c r="BE1138" s="232">
        <f>IF(N1138="základní",J1138,0)</f>
        <v>0</v>
      </c>
      <c r="BF1138" s="232">
        <f>IF(N1138="snížená",J1138,0)</f>
        <v>0</v>
      </c>
      <c r="BG1138" s="232">
        <f>IF(N1138="zákl. přenesená",J1138,0)</f>
        <v>0</v>
      </c>
      <c r="BH1138" s="232">
        <f>IF(N1138="sníž. přenesená",J1138,0)</f>
        <v>0</v>
      </c>
      <c r="BI1138" s="232">
        <f>IF(N1138="nulová",J1138,0)</f>
        <v>0</v>
      </c>
      <c r="BJ1138" s="19" t="s">
        <v>106</v>
      </c>
      <c r="BK1138" s="232">
        <f>ROUND(I1138*H1138,2)</f>
        <v>0</v>
      </c>
      <c r="BL1138" s="19" t="s">
        <v>171</v>
      </c>
      <c r="BM1138" s="231" t="s">
        <v>2639</v>
      </c>
    </row>
    <row r="1139" s="13" customFormat="1">
      <c r="A1139" s="13"/>
      <c r="B1139" s="233"/>
      <c r="C1139" s="234"/>
      <c r="D1139" s="235" t="s">
        <v>173</v>
      </c>
      <c r="E1139" s="236" t="s">
        <v>19</v>
      </c>
      <c r="F1139" s="237" t="s">
        <v>2640</v>
      </c>
      <c r="G1139" s="234"/>
      <c r="H1139" s="238">
        <v>1</v>
      </c>
      <c r="I1139" s="239"/>
      <c r="J1139" s="234"/>
      <c r="K1139" s="234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173</v>
      </c>
      <c r="AU1139" s="244" t="s">
        <v>106</v>
      </c>
      <c r="AV1139" s="13" t="s">
        <v>106</v>
      </c>
      <c r="AW1139" s="13" t="s">
        <v>33</v>
      </c>
      <c r="AX1139" s="13" t="s">
        <v>80</v>
      </c>
      <c r="AY1139" s="244" t="s">
        <v>163</v>
      </c>
    </row>
    <row r="1140" s="2" customFormat="1" ht="33" customHeight="1">
      <c r="A1140" s="40"/>
      <c r="B1140" s="41"/>
      <c r="C1140" s="220" t="s">
        <v>2641</v>
      </c>
      <c r="D1140" s="220" t="s">
        <v>166</v>
      </c>
      <c r="E1140" s="221" t="s">
        <v>2642</v>
      </c>
      <c r="F1140" s="222" t="s">
        <v>2643</v>
      </c>
      <c r="G1140" s="223" t="s">
        <v>355</v>
      </c>
      <c r="H1140" s="224">
        <v>1</v>
      </c>
      <c r="I1140" s="225"/>
      <c r="J1140" s="226">
        <f>ROUND(I1140*H1140,2)</f>
        <v>0</v>
      </c>
      <c r="K1140" s="222" t="s">
        <v>19</v>
      </c>
      <c r="L1140" s="46"/>
      <c r="M1140" s="227" t="s">
        <v>19</v>
      </c>
      <c r="N1140" s="228" t="s">
        <v>44</v>
      </c>
      <c r="O1140" s="86"/>
      <c r="P1140" s="229">
        <f>O1140*H1140</f>
        <v>0</v>
      </c>
      <c r="Q1140" s="229">
        <v>0</v>
      </c>
      <c r="R1140" s="229">
        <f>Q1140*H1140</f>
        <v>0</v>
      </c>
      <c r="S1140" s="229">
        <v>0</v>
      </c>
      <c r="T1140" s="230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31" t="s">
        <v>171</v>
      </c>
      <c r="AT1140" s="231" t="s">
        <v>166</v>
      </c>
      <c r="AU1140" s="231" t="s">
        <v>106</v>
      </c>
      <c r="AY1140" s="19" t="s">
        <v>163</v>
      </c>
      <c r="BE1140" s="232">
        <f>IF(N1140="základní",J1140,0)</f>
        <v>0</v>
      </c>
      <c r="BF1140" s="232">
        <f>IF(N1140="snížená",J1140,0)</f>
        <v>0</v>
      </c>
      <c r="BG1140" s="232">
        <f>IF(N1140="zákl. přenesená",J1140,0)</f>
        <v>0</v>
      </c>
      <c r="BH1140" s="232">
        <f>IF(N1140="sníž. přenesená",J1140,0)</f>
        <v>0</v>
      </c>
      <c r="BI1140" s="232">
        <f>IF(N1140="nulová",J1140,0)</f>
        <v>0</v>
      </c>
      <c r="BJ1140" s="19" t="s">
        <v>106</v>
      </c>
      <c r="BK1140" s="232">
        <f>ROUND(I1140*H1140,2)</f>
        <v>0</v>
      </c>
      <c r="BL1140" s="19" t="s">
        <v>171</v>
      </c>
      <c r="BM1140" s="231" t="s">
        <v>2644</v>
      </c>
    </row>
    <row r="1141" s="13" customFormat="1">
      <c r="A1141" s="13"/>
      <c r="B1141" s="233"/>
      <c r="C1141" s="234"/>
      <c r="D1141" s="235" t="s">
        <v>173</v>
      </c>
      <c r="E1141" s="236" t="s">
        <v>19</v>
      </c>
      <c r="F1141" s="237" t="s">
        <v>2645</v>
      </c>
      <c r="G1141" s="234"/>
      <c r="H1141" s="238">
        <v>1</v>
      </c>
      <c r="I1141" s="239"/>
      <c r="J1141" s="234"/>
      <c r="K1141" s="234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173</v>
      </c>
      <c r="AU1141" s="244" t="s">
        <v>106</v>
      </c>
      <c r="AV1141" s="13" t="s">
        <v>106</v>
      </c>
      <c r="AW1141" s="13" t="s">
        <v>33</v>
      </c>
      <c r="AX1141" s="13" t="s">
        <v>80</v>
      </c>
      <c r="AY1141" s="244" t="s">
        <v>163</v>
      </c>
    </row>
    <row r="1142" s="2" customFormat="1" ht="33" customHeight="1">
      <c r="A1142" s="40"/>
      <c r="B1142" s="41"/>
      <c r="C1142" s="220" t="s">
        <v>2646</v>
      </c>
      <c r="D1142" s="220" t="s">
        <v>166</v>
      </c>
      <c r="E1142" s="221" t="s">
        <v>2647</v>
      </c>
      <c r="F1142" s="222" t="s">
        <v>2643</v>
      </c>
      <c r="G1142" s="223" t="s">
        <v>355</v>
      </c>
      <c r="H1142" s="224">
        <v>1</v>
      </c>
      <c r="I1142" s="225"/>
      <c r="J1142" s="226">
        <f>ROUND(I1142*H1142,2)</f>
        <v>0</v>
      </c>
      <c r="K1142" s="222" t="s">
        <v>19</v>
      </c>
      <c r="L1142" s="46"/>
      <c r="M1142" s="227" t="s">
        <v>19</v>
      </c>
      <c r="N1142" s="228" t="s">
        <v>44</v>
      </c>
      <c r="O1142" s="86"/>
      <c r="P1142" s="229">
        <f>O1142*H1142</f>
        <v>0</v>
      </c>
      <c r="Q1142" s="229">
        <v>0</v>
      </c>
      <c r="R1142" s="229">
        <f>Q1142*H1142</f>
        <v>0</v>
      </c>
      <c r="S1142" s="229">
        <v>0</v>
      </c>
      <c r="T1142" s="230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31" t="s">
        <v>171</v>
      </c>
      <c r="AT1142" s="231" t="s">
        <v>166</v>
      </c>
      <c r="AU1142" s="231" t="s">
        <v>106</v>
      </c>
      <c r="AY1142" s="19" t="s">
        <v>163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9" t="s">
        <v>106</v>
      </c>
      <c r="BK1142" s="232">
        <f>ROUND(I1142*H1142,2)</f>
        <v>0</v>
      </c>
      <c r="BL1142" s="19" t="s">
        <v>171</v>
      </c>
      <c r="BM1142" s="231" t="s">
        <v>2648</v>
      </c>
    </row>
    <row r="1143" s="13" customFormat="1">
      <c r="A1143" s="13"/>
      <c r="B1143" s="233"/>
      <c r="C1143" s="234"/>
      <c r="D1143" s="235" t="s">
        <v>173</v>
      </c>
      <c r="E1143" s="236" t="s">
        <v>19</v>
      </c>
      <c r="F1143" s="237" t="s">
        <v>2649</v>
      </c>
      <c r="G1143" s="234"/>
      <c r="H1143" s="238">
        <v>1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173</v>
      </c>
      <c r="AU1143" s="244" t="s">
        <v>106</v>
      </c>
      <c r="AV1143" s="13" t="s">
        <v>106</v>
      </c>
      <c r="AW1143" s="13" t="s">
        <v>33</v>
      </c>
      <c r="AX1143" s="13" t="s">
        <v>80</v>
      </c>
      <c r="AY1143" s="244" t="s">
        <v>163</v>
      </c>
    </row>
    <row r="1144" s="2" customFormat="1" ht="33" customHeight="1">
      <c r="A1144" s="40"/>
      <c r="B1144" s="41"/>
      <c r="C1144" s="220" t="s">
        <v>2650</v>
      </c>
      <c r="D1144" s="220" t="s">
        <v>166</v>
      </c>
      <c r="E1144" s="221" t="s">
        <v>2651</v>
      </c>
      <c r="F1144" s="222" t="s">
        <v>2643</v>
      </c>
      <c r="G1144" s="223" t="s">
        <v>355</v>
      </c>
      <c r="H1144" s="224">
        <v>1</v>
      </c>
      <c r="I1144" s="225"/>
      <c r="J1144" s="226">
        <f>ROUND(I1144*H1144,2)</f>
        <v>0</v>
      </c>
      <c r="K1144" s="222" t="s">
        <v>19</v>
      </c>
      <c r="L1144" s="46"/>
      <c r="M1144" s="227" t="s">
        <v>19</v>
      </c>
      <c r="N1144" s="228" t="s">
        <v>44</v>
      </c>
      <c r="O1144" s="86"/>
      <c r="P1144" s="229">
        <f>O1144*H1144</f>
        <v>0</v>
      </c>
      <c r="Q1144" s="229">
        <v>0</v>
      </c>
      <c r="R1144" s="229">
        <f>Q1144*H1144</f>
        <v>0</v>
      </c>
      <c r="S1144" s="229">
        <v>0</v>
      </c>
      <c r="T1144" s="230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31" t="s">
        <v>171</v>
      </c>
      <c r="AT1144" s="231" t="s">
        <v>166</v>
      </c>
      <c r="AU1144" s="231" t="s">
        <v>106</v>
      </c>
      <c r="AY1144" s="19" t="s">
        <v>163</v>
      </c>
      <c r="BE1144" s="232">
        <f>IF(N1144="základní",J1144,0)</f>
        <v>0</v>
      </c>
      <c r="BF1144" s="232">
        <f>IF(N1144="snížená",J1144,0)</f>
        <v>0</v>
      </c>
      <c r="BG1144" s="232">
        <f>IF(N1144="zákl. přenesená",J1144,0)</f>
        <v>0</v>
      </c>
      <c r="BH1144" s="232">
        <f>IF(N1144="sníž. přenesená",J1144,0)</f>
        <v>0</v>
      </c>
      <c r="BI1144" s="232">
        <f>IF(N1144="nulová",J1144,0)</f>
        <v>0</v>
      </c>
      <c r="BJ1144" s="19" t="s">
        <v>106</v>
      </c>
      <c r="BK1144" s="232">
        <f>ROUND(I1144*H1144,2)</f>
        <v>0</v>
      </c>
      <c r="BL1144" s="19" t="s">
        <v>171</v>
      </c>
      <c r="BM1144" s="231" t="s">
        <v>2652</v>
      </c>
    </row>
    <row r="1145" s="13" customFormat="1">
      <c r="A1145" s="13"/>
      <c r="B1145" s="233"/>
      <c r="C1145" s="234"/>
      <c r="D1145" s="235" t="s">
        <v>173</v>
      </c>
      <c r="E1145" s="236" t="s">
        <v>19</v>
      </c>
      <c r="F1145" s="237" t="s">
        <v>2653</v>
      </c>
      <c r="G1145" s="234"/>
      <c r="H1145" s="238">
        <v>1</v>
      </c>
      <c r="I1145" s="239"/>
      <c r="J1145" s="234"/>
      <c r="K1145" s="234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173</v>
      </c>
      <c r="AU1145" s="244" t="s">
        <v>106</v>
      </c>
      <c r="AV1145" s="13" t="s">
        <v>106</v>
      </c>
      <c r="AW1145" s="13" t="s">
        <v>33</v>
      </c>
      <c r="AX1145" s="13" t="s">
        <v>80</v>
      </c>
      <c r="AY1145" s="244" t="s">
        <v>163</v>
      </c>
    </row>
    <row r="1146" s="2" customFormat="1" ht="21.75" customHeight="1">
      <c r="A1146" s="40"/>
      <c r="B1146" s="41"/>
      <c r="C1146" s="220" t="s">
        <v>2654</v>
      </c>
      <c r="D1146" s="220" t="s">
        <v>166</v>
      </c>
      <c r="E1146" s="221" t="s">
        <v>2655</v>
      </c>
      <c r="F1146" s="222" t="s">
        <v>2605</v>
      </c>
      <c r="G1146" s="223" t="s">
        <v>355</v>
      </c>
      <c r="H1146" s="224">
        <v>1</v>
      </c>
      <c r="I1146" s="225"/>
      <c r="J1146" s="226">
        <f>ROUND(I1146*H1146,2)</f>
        <v>0</v>
      </c>
      <c r="K1146" s="222" t="s">
        <v>19</v>
      </c>
      <c r="L1146" s="46"/>
      <c r="M1146" s="227" t="s">
        <v>19</v>
      </c>
      <c r="N1146" s="228" t="s">
        <v>44</v>
      </c>
      <c r="O1146" s="86"/>
      <c r="P1146" s="229">
        <f>O1146*H1146</f>
        <v>0</v>
      </c>
      <c r="Q1146" s="229">
        <v>0</v>
      </c>
      <c r="R1146" s="229">
        <f>Q1146*H1146</f>
        <v>0</v>
      </c>
      <c r="S1146" s="229">
        <v>0</v>
      </c>
      <c r="T1146" s="230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31" t="s">
        <v>171</v>
      </c>
      <c r="AT1146" s="231" t="s">
        <v>166</v>
      </c>
      <c r="AU1146" s="231" t="s">
        <v>106</v>
      </c>
      <c r="AY1146" s="19" t="s">
        <v>163</v>
      </c>
      <c r="BE1146" s="232">
        <f>IF(N1146="základní",J1146,0)</f>
        <v>0</v>
      </c>
      <c r="BF1146" s="232">
        <f>IF(N1146="snížená",J1146,0)</f>
        <v>0</v>
      </c>
      <c r="BG1146" s="232">
        <f>IF(N1146="zákl. přenesená",J1146,0)</f>
        <v>0</v>
      </c>
      <c r="BH1146" s="232">
        <f>IF(N1146="sníž. přenesená",J1146,0)</f>
        <v>0</v>
      </c>
      <c r="BI1146" s="232">
        <f>IF(N1146="nulová",J1146,0)</f>
        <v>0</v>
      </c>
      <c r="BJ1146" s="19" t="s">
        <v>106</v>
      </c>
      <c r="BK1146" s="232">
        <f>ROUND(I1146*H1146,2)</f>
        <v>0</v>
      </c>
      <c r="BL1146" s="19" t="s">
        <v>171</v>
      </c>
      <c r="BM1146" s="231" t="s">
        <v>2656</v>
      </c>
    </row>
    <row r="1147" s="13" customFormat="1">
      <c r="A1147" s="13"/>
      <c r="B1147" s="233"/>
      <c r="C1147" s="234"/>
      <c r="D1147" s="235" t="s">
        <v>173</v>
      </c>
      <c r="E1147" s="236" t="s">
        <v>19</v>
      </c>
      <c r="F1147" s="237" t="s">
        <v>2657</v>
      </c>
      <c r="G1147" s="234"/>
      <c r="H1147" s="238">
        <v>1</v>
      </c>
      <c r="I1147" s="239"/>
      <c r="J1147" s="234"/>
      <c r="K1147" s="234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173</v>
      </c>
      <c r="AU1147" s="244" t="s">
        <v>106</v>
      </c>
      <c r="AV1147" s="13" t="s">
        <v>106</v>
      </c>
      <c r="AW1147" s="13" t="s">
        <v>33</v>
      </c>
      <c r="AX1147" s="13" t="s">
        <v>80</v>
      </c>
      <c r="AY1147" s="244" t="s">
        <v>163</v>
      </c>
    </row>
    <row r="1148" s="2" customFormat="1" ht="21.75" customHeight="1">
      <c r="A1148" s="40"/>
      <c r="B1148" s="41"/>
      <c r="C1148" s="220" t="s">
        <v>2658</v>
      </c>
      <c r="D1148" s="220" t="s">
        <v>166</v>
      </c>
      <c r="E1148" s="221" t="s">
        <v>2659</v>
      </c>
      <c r="F1148" s="222" t="s">
        <v>2605</v>
      </c>
      <c r="G1148" s="223" t="s">
        <v>355</v>
      </c>
      <c r="H1148" s="224">
        <v>1</v>
      </c>
      <c r="I1148" s="225"/>
      <c r="J1148" s="226">
        <f>ROUND(I1148*H1148,2)</f>
        <v>0</v>
      </c>
      <c r="K1148" s="222" t="s">
        <v>19</v>
      </c>
      <c r="L1148" s="46"/>
      <c r="M1148" s="227" t="s">
        <v>19</v>
      </c>
      <c r="N1148" s="228" t="s">
        <v>44</v>
      </c>
      <c r="O1148" s="86"/>
      <c r="P1148" s="229">
        <f>O1148*H1148</f>
        <v>0</v>
      </c>
      <c r="Q1148" s="229">
        <v>0</v>
      </c>
      <c r="R1148" s="229">
        <f>Q1148*H1148</f>
        <v>0</v>
      </c>
      <c r="S1148" s="229">
        <v>0</v>
      </c>
      <c r="T1148" s="230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31" t="s">
        <v>171</v>
      </c>
      <c r="AT1148" s="231" t="s">
        <v>166</v>
      </c>
      <c r="AU1148" s="231" t="s">
        <v>106</v>
      </c>
      <c r="AY1148" s="19" t="s">
        <v>163</v>
      </c>
      <c r="BE1148" s="232">
        <f>IF(N1148="základní",J1148,0)</f>
        <v>0</v>
      </c>
      <c r="BF1148" s="232">
        <f>IF(N1148="snížená",J1148,0)</f>
        <v>0</v>
      </c>
      <c r="BG1148" s="232">
        <f>IF(N1148="zákl. přenesená",J1148,0)</f>
        <v>0</v>
      </c>
      <c r="BH1148" s="232">
        <f>IF(N1148="sníž. přenesená",J1148,0)</f>
        <v>0</v>
      </c>
      <c r="BI1148" s="232">
        <f>IF(N1148="nulová",J1148,0)</f>
        <v>0</v>
      </c>
      <c r="BJ1148" s="19" t="s">
        <v>106</v>
      </c>
      <c r="BK1148" s="232">
        <f>ROUND(I1148*H1148,2)</f>
        <v>0</v>
      </c>
      <c r="BL1148" s="19" t="s">
        <v>171</v>
      </c>
      <c r="BM1148" s="231" t="s">
        <v>2660</v>
      </c>
    </row>
    <row r="1149" s="13" customFormat="1">
      <c r="A1149" s="13"/>
      <c r="B1149" s="233"/>
      <c r="C1149" s="234"/>
      <c r="D1149" s="235" t="s">
        <v>173</v>
      </c>
      <c r="E1149" s="236" t="s">
        <v>19</v>
      </c>
      <c r="F1149" s="237" t="s">
        <v>2661</v>
      </c>
      <c r="G1149" s="234"/>
      <c r="H1149" s="238">
        <v>1</v>
      </c>
      <c r="I1149" s="239"/>
      <c r="J1149" s="234"/>
      <c r="K1149" s="234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173</v>
      </c>
      <c r="AU1149" s="244" t="s">
        <v>106</v>
      </c>
      <c r="AV1149" s="13" t="s">
        <v>106</v>
      </c>
      <c r="AW1149" s="13" t="s">
        <v>33</v>
      </c>
      <c r="AX1149" s="13" t="s">
        <v>80</v>
      </c>
      <c r="AY1149" s="244" t="s">
        <v>163</v>
      </c>
    </row>
    <row r="1150" s="2" customFormat="1" ht="33" customHeight="1">
      <c r="A1150" s="40"/>
      <c r="B1150" s="41"/>
      <c r="C1150" s="220" t="s">
        <v>2662</v>
      </c>
      <c r="D1150" s="220" t="s">
        <v>166</v>
      </c>
      <c r="E1150" s="221" t="s">
        <v>2663</v>
      </c>
      <c r="F1150" s="222" t="s">
        <v>2592</v>
      </c>
      <c r="G1150" s="223" t="s">
        <v>355</v>
      </c>
      <c r="H1150" s="224">
        <v>1</v>
      </c>
      <c r="I1150" s="225"/>
      <c r="J1150" s="226">
        <f>ROUND(I1150*H1150,2)</f>
        <v>0</v>
      </c>
      <c r="K1150" s="222" t="s">
        <v>19</v>
      </c>
      <c r="L1150" s="46"/>
      <c r="M1150" s="227" t="s">
        <v>19</v>
      </c>
      <c r="N1150" s="228" t="s">
        <v>44</v>
      </c>
      <c r="O1150" s="86"/>
      <c r="P1150" s="229">
        <f>O1150*H1150</f>
        <v>0</v>
      </c>
      <c r="Q1150" s="229">
        <v>0</v>
      </c>
      <c r="R1150" s="229">
        <f>Q1150*H1150</f>
        <v>0</v>
      </c>
      <c r="S1150" s="229">
        <v>0</v>
      </c>
      <c r="T1150" s="230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31" t="s">
        <v>171</v>
      </c>
      <c r="AT1150" s="231" t="s">
        <v>166</v>
      </c>
      <c r="AU1150" s="231" t="s">
        <v>106</v>
      </c>
      <c r="AY1150" s="19" t="s">
        <v>163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9" t="s">
        <v>106</v>
      </c>
      <c r="BK1150" s="232">
        <f>ROUND(I1150*H1150,2)</f>
        <v>0</v>
      </c>
      <c r="BL1150" s="19" t="s">
        <v>171</v>
      </c>
      <c r="BM1150" s="231" t="s">
        <v>2664</v>
      </c>
    </row>
    <row r="1151" s="13" customFormat="1">
      <c r="A1151" s="13"/>
      <c r="B1151" s="233"/>
      <c r="C1151" s="234"/>
      <c r="D1151" s="235" t="s">
        <v>173</v>
      </c>
      <c r="E1151" s="236" t="s">
        <v>19</v>
      </c>
      <c r="F1151" s="237" t="s">
        <v>2665</v>
      </c>
      <c r="G1151" s="234"/>
      <c r="H1151" s="238">
        <v>1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173</v>
      </c>
      <c r="AU1151" s="244" t="s">
        <v>106</v>
      </c>
      <c r="AV1151" s="13" t="s">
        <v>106</v>
      </c>
      <c r="AW1151" s="13" t="s">
        <v>33</v>
      </c>
      <c r="AX1151" s="13" t="s">
        <v>80</v>
      </c>
      <c r="AY1151" s="244" t="s">
        <v>163</v>
      </c>
    </row>
    <row r="1152" s="2" customFormat="1" ht="33" customHeight="1">
      <c r="A1152" s="40"/>
      <c r="B1152" s="41"/>
      <c r="C1152" s="220" t="s">
        <v>2666</v>
      </c>
      <c r="D1152" s="220" t="s">
        <v>166</v>
      </c>
      <c r="E1152" s="221" t="s">
        <v>2667</v>
      </c>
      <c r="F1152" s="222" t="s">
        <v>2592</v>
      </c>
      <c r="G1152" s="223" t="s">
        <v>355</v>
      </c>
      <c r="H1152" s="224">
        <v>1</v>
      </c>
      <c r="I1152" s="225"/>
      <c r="J1152" s="226">
        <f>ROUND(I1152*H1152,2)</f>
        <v>0</v>
      </c>
      <c r="K1152" s="222" t="s">
        <v>19</v>
      </c>
      <c r="L1152" s="46"/>
      <c r="M1152" s="227" t="s">
        <v>19</v>
      </c>
      <c r="N1152" s="228" t="s">
        <v>44</v>
      </c>
      <c r="O1152" s="86"/>
      <c r="P1152" s="229">
        <f>O1152*H1152</f>
        <v>0</v>
      </c>
      <c r="Q1152" s="229">
        <v>0</v>
      </c>
      <c r="R1152" s="229">
        <f>Q1152*H1152</f>
        <v>0</v>
      </c>
      <c r="S1152" s="229">
        <v>0</v>
      </c>
      <c r="T1152" s="230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1" t="s">
        <v>171</v>
      </c>
      <c r="AT1152" s="231" t="s">
        <v>166</v>
      </c>
      <c r="AU1152" s="231" t="s">
        <v>106</v>
      </c>
      <c r="AY1152" s="19" t="s">
        <v>163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19" t="s">
        <v>106</v>
      </c>
      <c r="BK1152" s="232">
        <f>ROUND(I1152*H1152,2)</f>
        <v>0</v>
      </c>
      <c r="BL1152" s="19" t="s">
        <v>171</v>
      </c>
      <c r="BM1152" s="231" t="s">
        <v>2668</v>
      </c>
    </row>
    <row r="1153" s="13" customFormat="1">
      <c r="A1153" s="13"/>
      <c r="B1153" s="233"/>
      <c r="C1153" s="234"/>
      <c r="D1153" s="235" t="s">
        <v>173</v>
      </c>
      <c r="E1153" s="236" t="s">
        <v>19</v>
      </c>
      <c r="F1153" s="237" t="s">
        <v>2669</v>
      </c>
      <c r="G1153" s="234"/>
      <c r="H1153" s="238">
        <v>1</v>
      </c>
      <c r="I1153" s="239"/>
      <c r="J1153" s="234"/>
      <c r="K1153" s="234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173</v>
      </c>
      <c r="AU1153" s="244" t="s">
        <v>106</v>
      </c>
      <c r="AV1153" s="13" t="s">
        <v>106</v>
      </c>
      <c r="AW1153" s="13" t="s">
        <v>33</v>
      </c>
      <c r="AX1153" s="13" t="s">
        <v>80</v>
      </c>
      <c r="AY1153" s="244" t="s">
        <v>163</v>
      </c>
    </row>
    <row r="1154" s="2" customFormat="1" ht="33" customHeight="1">
      <c r="A1154" s="40"/>
      <c r="B1154" s="41"/>
      <c r="C1154" s="220" t="s">
        <v>2670</v>
      </c>
      <c r="D1154" s="220" t="s">
        <v>166</v>
      </c>
      <c r="E1154" s="221" t="s">
        <v>2671</v>
      </c>
      <c r="F1154" s="222" t="s">
        <v>2672</v>
      </c>
      <c r="G1154" s="223" t="s">
        <v>355</v>
      </c>
      <c r="H1154" s="224">
        <v>1</v>
      </c>
      <c r="I1154" s="225"/>
      <c r="J1154" s="226">
        <f>ROUND(I1154*H1154,2)</f>
        <v>0</v>
      </c>
      <c r="K1154" s="222" t="s">
        <v>19</v>
      </c>
      <c r="L1154" s="46"/>
      <c r="M1154" s="227" t="s">
        <v>19</v>
      </c>
      <c r="N1154" s="228" t="s">
        <v>44</v>
      </c>
      <c r="O1154" s="86"/>
      <c r="P1154" s="229">
        <f>O1154*H1154</f>
        <v>0</v>
      </c>
      <c r="Q1154" s="229">
        <v>0</v>
      </c>
      <c r="R1154" s="229">
        <f>Q1154*H1154</f>
        <v>0</v>
      </c>
      <c r="S1154" s="229">
        <v>0</v>
      </c>
      <c r="T1154" s="230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31" t="s">
        <v>171</v>
      </c>
      <c r="AT1154" s="231" t="s">
        <v>166</v>
      </c>
      <c r="AU1154" s="231" t="s">
        <v>106</v>
      </c>
      <c r="AY1154" s="19" t="s">
        <v>163</v>
      </c>
      <c r="BE1154" s="232">
        <f>IF(N1154="základní",J1154,0)</f>
        <v>0</v>
      </c>
      <c r="BF1154" s="232">
        <f>IF(N1154="snížená",J1154,0)</f>
        <v>0</v>
      </c>
      <c r="BG1154" s="232">
        <f>IF(N1154="zákl. přenesená",J1154,0)</f>
        <v>0</v>
      </c>
      <c r="BH1154" s="232">
        <f>IF(N1154="sníž. přenesená",J1154,0)</f>
        <v>0</v>
      </c>
      <c r="BI1154" s="232">
        <f>IF(N1154="nulová",J1154,0)</f>
        <v>0</v>
      </c>
      <c r="BJ1154" s="19" t="s">
        <v>106</v>
      </c>
      <c r="BK1154" s="232">
        <f>ROUND(I1154*H1154,2)</f>
        <v>0</v>
      </c>
      <c r="BL1154" s="19" t="s">
        <v>171</v>
      </c>
      <c r="BM1154" s="231" t="s">
        <v>2673</v>
      </c>
    </row>
    <row r="1155" s="13" customFormat="1">
      <c r="A1155" s="13"/>
      <c r="B1155" s="233"/>
      <c r="C1155" s="234"/>
      <c r="D1155" s="235" t="s">
        <v>173</v>
      </c>
      <c r="E1155" s="236" t="s">
        <v>19</v>
      </c>
      <c r="F1155" s="237" t="s">
        <v>2674</v>
      </c>
      <c r="G1155" s="234"/>
      <c r="H1155" s="238">
        <v>1</v>
      </c>
      <c r="I1155" s="239"/>
      <c r="J1155" s="234"/>
      <c r="K1155" s="234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173</v>
      </c>
      <c r="AU1155" s="244" t="s">
        <v>106</v>
      </c>
      <c r="AV1155" s="13" t="s">
        <v>106</v>
      </c>
      <c r="AW1155" s="13" t="s">
        <v>33</v>
      </c>
      <c r="AX1155" s="13" t="s">
        <v>80</v>
      </c>
      <c r="AY1155" s="244" t="s">
        <v>163</v>
      </c>
    </row>
    <row r="1156" s="2" customFormat="1" ht="33" customHeight="1">
      <c r="A1156" s="40"/>
      <c r="B1156" s="41"/>
      <c r="C1156" s="220" t="s">
        <v>2675</v>
      </c>
      <c r="D1156" s="220" t="s">
        <v>166</v>
      </c>
      <c r="E1156" s="221" t="s">
        <v>2676</v>
      </c>
      <c r="F1156" s="222" t="s">
        <v>2643</v>
      </c>
      <c r="G1156" s="223" t="s">
        <v>355</v>
      </c>
      <c r="H1156" s="224">
        <v>1</v>
      </c>
      <c r="I1156" s="225"/>
      <c r="J1156" s="226">
        <f>ROUND(I1156*H1156,2)</f>
        <v>0</v>
      </c>
      <c r="K1156" s="222" t="s">
        <v>19</v>
      </c>
      <c r="L1156" s="46"/>
      <c r="M1156" s="227" t="s">
        <v>19</v>
      </c>
      <c r="N1156" s="228" t="s">
        <v>44</v>
      </c>
      <c r="O1156" s="86"/>
      <c r="P1156" s="229">
        <f>O1156*H1156</f>
        <v>0</v>
      </c>
      <c r="Q1156" s="229">
        <v>0</v>
      </c>
      <c r="R1156" s="229">
        <f>Q1156*H1156</f>
        <v>0</v>
      </c>
      <c r="S1156" s="229">
        <v>0</v>
      </c>
      <c r="T1156" s="230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31" t="s">
        <v>171</v>
      </c>
      <c r="AT1156" s="231" t="s">
        <v>166</v>
      </c>
      <c r="AU1156" s="231" t="s">
        <v>106</v>
      </c>
      <c r="AY1156" s="19" t="s">
        <v>163</v>
      </c>
      <c r="BE1156" s="232">
        <f>IF(N1156="základní",J1156,0)</f>
        <v>0</v>
      </c>
      <c r="BF1156" s="232">
        <f>IF(N1156="snížená",J1156,0)</f>
        <v>0</v>
      </c>
      <c r="BG1156" s="232">
        <f>IF(N1156="zákl. přenesená",J1156,0)</f>
        <v>0</v>
      </c>
      <c r="BH1156" s="232">
        <f>IF(N1156="sníž. přenesená",J1156,0)</f>
        <v>0</v>
      </c>
      <c r="BI1156" s="232">
        <f>IF(N1156="nulová",J1156,0)</f>
        <v>0</v>
      </c>
      <c r="BJ1156" s="19" t="s">
        <v>106</v>
      </c>
      <c r="BK1156" s="232">
        <f>ROUND(I1156*H1156,2)</f>
        <v>0</v>
      </c>
      <c r="BL1156" s="19" t="s">
        <v>171</v>
      </c>
      <c r="BM1156" s="231" t="s">
        <v>2677</v>
      </c>
    </row>
    <row r="1157" s="13" customFormat="1">
      <c r="A1157" s="13"/>
      <c r="B1157" s="233"/>
      <c r="C1157" s="234"/>
      <c r="D1157" s="235" t="s">
        <v>173</v>
      </c>
      <c r="E1157" s="236" t="s">
        <v>19</v>
      </c>
      <c r="F1157" s="237" t="s">
        <v>2678</v>
      </c>
      <c r="G1157" s="234"/>
      <c r="H1157" s="238">
        <v>1</v>
      </c>
      <c r="I1157" s="239"/>
      <c r="J1157" s="234"/>
      <c r="K1157" s="234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173</v>
      </c>
      <c r="AU1157" s="244" t="s">
        <v>106</v>
      </c>
      <c r="AV1157" s="13" t="s">
        <v>106</v>
      </c>
      <c r="AW1157" s="13" t="s">
        <v>33</v>
      </c>
      <c r="AX1157" s="13" t="s">
        <v>80</v>
      </c>
      <c r="AY1157" s="244" t="s">
        <v>163</v>
      </c>
    </row>
    <row r="1158" s="2" customFormat="1" ht="33" customHeight="1">
      <c r="A1158" s="40"/>
      <c r="B1158" s="41"/>
      <c r="C1158" s="220" t="s">
        <v>2679</v>
      </c>
      <c r="D1158" s="220" t="s">
        <v>166</v>
      </c>
      <c r="E1158" s="221" t="s">
        <v>2680</v>
      </c>
      <c r="F1158" s="222" t="s">
        <v>2643</v>
      </c>
      <c r="G1158" s="223" t="s">
        <v>355</v>
      </c>
      <c r="H1158" s="224">
        <v>1</v>
      </c>
      <c r="I1158" s="225"/>
      <c r="J1158" s="226">
        <f>ROUND(I1158*H1158,2)</f>
        <v>0</v>
      </c>
      <c r="K1158" s="222" t="s">
        <v>19</v>
      </c>
      <c r="L1158" s="46"/>
      <c r="M1158" s="227" t="s">
        <v>19</v>
      </c>
      <c r="N1158" s="228" t="s">
        <v>44</v>
      </c>
      <c r="O1158" s="86"/>
      <c r="P1158" s="229">
        <f>O1158*H1158</f>
        <v>0</v>
      </c>
      <c r="Q1158" s="229">
        <v>0</v>
      </c>
      <c r="R1158" s="229">
        <f>Q1158*H1158</f>
        <v>0</v>
      </c>
      <c r="S1158" s="229">
        <v>0</v>
      </c>
      <c r="T1158" s="230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31" t="s">
        <v>171</v>
      </c>
      <c r="AT1158" s="231" t="s">
        <v>166</v>
      </c>
      <c r="AU1158" s="231" t="s">
        <v>106</v>
      </c>
      <c r="AY1158" s="19" t="s">
        <v>163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19" t="s">
        <v>106</v>
      </c>
      <c r="BK1158" s="232">
        <f>ROUND(I1158*H1158,2)</f>
        <v>0</v>
      </c>
      <c r="BL1158" s="19" t="s">
        <v>171</v>
      </c>
      <c r="BM1158" s="231" t="s">
        <v>2681</v>
      </c>
    </row>
    <row r="1159" s="13" customFormat="1">
      <c r="A1159" s="13"/>
      <c r="B1159" s="233"/>
      <c r="C1159" s="234"/>
      <c r="D1159" s="235" t="s">
        <v>173</v>
      </c>
      <c r="E1159" s="236" t="s">
        <v>19</v>
      </c>
      <c r="F1159" s="237" t="s">
        <v>2682</v>
      </c>
      <c r="G1159" s="234"/>
      <c r="H1159" s="238">
        <v>1</v>
      </c>
      <c r="I1159" s="239"/>
      <c r="J1159" s="234"/>
      <c r="K1159" s="234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173</v>
      </c>
      <c r="AU1159" s="244" t="s">
        <v>106</v>
      </c>
      <c r="AV1159" s="13" t="s">
        <v>106</v>
      </c>
      <c r="AW1159" s="13" t="s">
        <v>33</v>
      </c>
      <c r="AX1159" s="13" t="s">
        <v>80</v>
      </c>
      <c r="AY1159" s="244" t="s">
        <v>163</v>
      </c>
    </row>
    <row r="1160" s="2" customFormat="1" ht="21.75" customHeight="1">
      <c r="A1160" s="40"/>
      <c r="B1160" s="41"/>
      <c r="C1160" s="220" t="s">
        <v>2683</v>
      </c>
      <c r="D1160" s="220" t="s">
        <v>166</v>
      </c>
      <c r="E1160" s="221" t="s">
        <v>2684</v>
      </c>
      <c r="F1160" s="222" t="s">
        <v>2685</v>
      </c>
      <c r="G1160" s="223" t="s">
        <v>355</v>
      </c>
      <c r="H1160" s="224">
        <v>1</v>
      </c>
      <c r="I1160" s="225"/>
      <c r="J1160" s="226">
        <f>ROUND(I1160*H1160,2)</f>
        <v>0</v>
      </c>
      <c r="K1160" s="222" t="s">
        <v>19</v>
      </c>
      <c r="L1160" s="46"/>
      <c r="M1160" s="227" t="s">
        <v>19</v>
      </c>
      <c r="N1160" s="228" t="s">
        <v>44</v>
      </c>
      <c r="O1160" s="86"/>
      <c r="P1160" s="229">
        <f>O1160*H1160</f>
        <v>0</v>
      </c>
      <c r="Q1160" s="229">
        <v>0</v>
      </c>
      <c r="R1160" s="229">
        <f>Q1160*H1160</f>
        <v>0</v>
      </c>
      <c r="S1160" s="229">
        <v>0</v>
      </c>
      <c r="T1160" s="230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31" t="s">
        <v>171</v>
      </c>
      <c r="AT1160" s="231" t="s">
        <v>166</v>
      </c>
      <c r="AU1160" s="231" t="s">
        <v>106</v>
      </c>
      <c r="AY1160" s="19" t="s">
        <v>163</v>
      </c>
      <c r="BE1160" s="232">
        <f>IF(N1160="základní",J1160,0)</f>
        <v>0</v>
      </c>
      <c r="BF1160" s="232">
        <f>IF(N1160="snížená",J1160,0)</f>
        <v>0</v>
      </c>
      <c r="BG1160" s="232">
        <f>IF(N1160="zákl. přenesená",J1160,0)</f>
        <v>0</v>
      </c>
      <c r="BH1160" s="232">
        <f>IF(N1160="sníž. přenesená",J1160,0)</f>
        <v>0</v>
      </c>
      <c r="BI1160" s="232">
        <f>IF(N1160="nulová",J1160,0)</f>
        <v>0</v>
      </c>
      <c r="BJ1160" s="19" t="s">
        <v>106</v>
      </c>
      <c r="BK1160" s="232">
        <f>ROUND(I1160*H1160,2)</f>
        <v>0</v>
      </c>
      <c r="BL1160" s="19" t="s">
        <v>171</v>
      </c>
      <c r="BM1160" s="231" t="s">
        <v>2686</v>
      </c>
    </row>
    <row r="1161" s="13" customFormat="1">
      <c r="A1161" s="13"/>
      <c r="B1161" s="233"/>
      <c r="C1161" s="234"/>
      <c r="D1161" s="235" t="s">
        <v>173</v>
      </c>
      <c r="E1161" s="236" t="s">
        <v>19</v>
      </c>
      <c r="F1161" s="237" t="s">
        <v>2687</v>
      </c>
      <c r="G1161" s="234"/>
      <c r="H1161" s="238">
        <v>1</v>
      </c>
      <c r="I1161" s="239"/>
      <c r="J1161" s="234"/>
      <c r="K1161" s="234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173</v>
      </c>
      <c r="AU1161" s="244" t="s">
        <v>106</v>
      </c>
      <c r="AV1161" s="13" t="s">
        <v>106</v>
      </c>
      <c r="AW1161" s="13" t="s">
        <v>33</v>
      </c>
      <c r="AX1161" s="13" t="s">
        <v>80</v>
      </c>
      <c r="AY1161" s="244" t="s">
        <v>163</v>
      </c>
    </row>
    <row r="1162" s="2" customFormat="1" ht="21.75" customHeight="1">
      <c r="A1162" s="40"/>
      <c r="B1162" s="41"/>
      <c r="C1162" s="220" t="s">
        <v>2688</v>
      </c>
      <c r="D1162" s="220" t="s">
        <v>166</v>
      </c>
      <c r="E1162" s="221" t="s">
        <v>2689</v>
      </c>
      <c r="F1162" s="222" t="s">
        <v>2685</v>
      </c>
      <c r="G1162" s="223" t="s">
        <v>355</v>
      </c>
      <c r="H1162" s="224">
        <v>1</v>
      </c>
      <c r="I1162" s="225"/>
      <c r="J1162" s="226">
        <f>ROUND(I1162*H1162,2)</f>
        <v>0</v>
      </c>
      <c r="K1162" s="222" t="s">
        <v>19</v>
      </c>
      <c r="L1162" s="46"/>
      <c r="M1162" s="227" t="s">
        <v>19</v>
      </c>
      <c r="N1162" s="228" t="s">
        <v>44</v>
      </c>
      <c r="O1162" s="86"/>
      <c r="P1162" s="229">
        <f>O1162*H1162</f>
        <v>0</v>
      </c>
      <c r="Q1162" s="229">
        <v>0</v>
      </c>
      <c r="R1162" s="229">
        <f>Q1162*H1162</f>
        <v>0</v>
      </c>
      <c r="S1162" s="229">
        <v>0</v>
      </c>
      <c r="T1162" s="230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1" t="s">
        <v>171</v>
      </c>
      <c r="AT1162" s="231" t="s">
        <v>166</v>
      </c>
      <c r="AU1162" s="231" t="s">
        <v>106</v>
      </c>
      <c r="AY1162" s="19" t="s">
        <v>163</v>
      </c>
      <c r="BE1162" s="232">
        <f>IF(N1162="základní",J1162,0)</f>
        <v>0</v>
      </c>
      <c r="BF1162" s="232">
        <f>IF(N1162="snížená",J1162,0)</f>
        <v>0</v>
      </c>
      <c r="BG1162" s="232">
        <f>IF(N1162="zákl. přenesená",J1162,0)</f>
        <v>0</v>
      </c>
      <c r="BH1162" s="232">
        <f>IF(N1162="sníž. přenesená",J1162,0)</f>
        <v>0</v>
      </c>
      <c r="BI1162" s="232">
        <f>IF(N1162="nulová",J1162,0)</f>
        <v>0</v>
      </c>
      <c r="BJ1162" s="19" t="s">
        <v>106</v>
      </c>
      <c r="BK1162" s="232">
        <f>ROUND(I1162*H1162,2)</f>
        <v>0</v>
      </c>
      <c r="BL1162" s="19" t="s">
        <v>171</v>
      </c>
      <c r="BM1162" s="231" t="s">
        <v>2690</v>
      </c>
    </row>
    <row r="1163" s="13" customFormat="1">
      <c r="A1163" s="13"/>
      <c r="B1163" s="233"/>
      <c r="C1163" s="234"/>
      <c r="D1163" s="235" t="s">
        <v>173</v>
      </c>
      <c r="E1163" s="236" t="s">
        <v>19</v>
      </c>
      <c r="F1163" s="237" t="s">
        <v>2691</v>
      </c>
      <c r="G1163" s="234"/>
      <c r="H1163" s="238">
        <v>1</v>
      </c>
      <c r="I1163" s="239"/>
      <c r="J1163" s="234"/>
      <c r="K1163" s="234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173</v>
      </c>
      <c r="AU1163" s="244" t="s">
        <v>106</v>
      </c>
      <c r="AV1163" s="13" t="s">
        <v>106</v>
      </c>
      <c r="AW1163" s="13" t="s">
        <v>33</v>
      </c>
      <c r="AX1163" s="13" t="s">
        <v>80</v>
      </c>
      <c r="AY1163" s="244" t="s">
        <v>163</v>
      </c>
    </row>
    <row r="1164" s="2" customFormat="1" ht="33" customHeight="1">
      <c r="A1164" s="40"/>
      <c r="B1164" s="41"/>
      <c r="C1164" s="220" t="s">
        <v>2692</v>
      </c>
      <c r="D1164" s="220" t="s">
        <v>166</v>
      </c>
      <c r="E1164" s="221" t="s">
        <v>2693</v>
      </c>
      <c r="F1164" s="222" t="s">
        <v>2592</v>
      </c>
      <c r="G1164" s="223" t="s">
        <v>355</v>
      </c>
      <c r="H1164" s="224">
        <v>1</v>
      </c>
      <c r="I1164" s="225"/>
      <c r="J1164" s="226">
        <f>ROUND(I1164*H1164,2)</f>
        <v>0</v>
      </c>
      <c r="K1164" s="222" t="s">
        <v>19</v>
      </c>
      <c r="L1164" s="46"/>
      <c r="M1164" s="227" t="s">
        <v>19</v>
      </c>
      <c r="N1164" s="228" t="s">
        <v>44</v>
      </c>
      <c r="O1164" s="86"/>
      <c r="P1164" s="229">
        <f>O1164*H1164</f>
        <v>0</v>
      </c>
      <c r="Q1164" s="229">
        <v>0</v>
      </c>
      <c r="R1164" s="229">
        <f>Q1164*H1164</f>
        <v>0</v>
      </c>
      <c r="S1164" s="229">
        <v>0</v>
      </c>
      <c r="T1164" s="230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1" t="s">
        <v>171</v>
      </c>
      <c r="AT1164" s="231" t="s">
        <v>166</v>
      </c>
      <c r="AU1164" s="231" t="s">
        <v>106</v>
      </c>
      <c r="AY1164" s="19" t="s">
        <v>163</v>
      </c>
      <c r="BE1164" s="232">
        <f>IF(N1164="základní",J1164,0)</f>
        <v>0</v>
      </c>
      <c r="BF1164" s="232">
        <f>IF(N1164="snížená",J1164,0)</f>
        <v>0</v>
      </c>
      <c r="BG1164" s="232">
        <f>IF(N1164="zákl. přenesená",J1164,0)</f>
        <v>0</v>
      </c>
      <c r="BH1164" s="232">
        <f>IF(N1164="sníž. přenesená",J1164,0)</f>
        <v>0</v>
      </c>
      <c r="BI1164" s="232">
        <f>IF(N1164="nulová",J1164,0)</f>
        <v>0</v>
      </c>
      <c r="BJ1164" s="19" t="s">
        <v>106</v>
      </c>
      <c r="BK1164" s="232">
        <f>ROUND(I1164*H1164,2)</f>
        <v>0</v>
      </c>
      <c r="BL1164" s="19" t="s">
        <v>171</v>
      </c>
      <c r="BM1164" s="231" t="s">
        <v>2694</v>
      </c>
    </row>
    <row r="1165" s="13" customFormat="1">
      <c r="A1165" s="13"/>
      <c r="B1165" s="233"/>
      <c r="C1165" s="234"/>
      <c r="D1165" s="235" t="s">
        <v>173</v>
      </c>
      <c r="E1165" s="236" t="s">
        <v>19</v>
      </c>
      <c r="F1165" s="237" t="s">
        <v>2695</v>
      </c>
      <c r="G1165" s="234"/>
      <c r="H1165" s="238">
        <v>1</v>
      </c>
      <c r="I1165" s="239"/>
      <c r="J1165" s="234"/>
      <c r="K1165" s="234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173</v>
      </c>
      <c r="AU1165" s="244" t="s">
        <v>106</v>
      </c>
      <c r="AV1165" s="13" t="s">
        <v>106</v>
      </c>
      <c r="AW1165" s="13" t="s">
        <v>33</v>
      </c>
      <c r="AX1165" s="13" t="s">
        <v>80</v>
      </c>
      <c r="AY1165" s="244" t="s">
        <v>163</v>
      </c>
    </row>
    <row r="1166" s="2" customFormat="1" ht="33" customHeight="1">
      <c r="A1166" s="40"/>
      <c r="B1166" s="41"/>
      <c r="C1166" s="220" t="s">
        <v>2696</v>
      </c>
      <c r="D1166" s="220" t="s">
        <v>166</v>
      </c>
      <c r="E1166" s="221" t="s">
        <v>2697</v>
      </c>
      <c r="F1166" s="222" t="s">
        <v>2587</v>
      </c>
      <c r="G1166" s="223" t="s">
        <v>355</v>
      </c>
      <c r="H1166" s="224">
        <v>1</v>
      </c>
      <c r="I1166" s="225"/>
      <c r="J1166" s="226">
        <f>ROUND(I1166*H1166,2)</f>
        <v>0</v>
      </c>
      <c r="K1166" s="222" t="s">
        <v>19</v>
      </c>
      <c r="L1166" s="46"/>
      <c r="M1166" s="227" t="s">
        <v>19</v>
      </c>
      <c r="N1166" s="228" t="s">
        <v>44</v>
      </c>
      <c r="O1166" s="86"/>
      <c r="P1166" s="229">
        <f>O1166*H1166</f>
        <v>0</v>
      </c>
      <c r="Q1166" s="229">
        <v>0</v>
      </c>
      <c r="R1166" s="229">
        <f>Q1166*H1166</f>
        <v>0</v>
      </c>
      <c r="S1166" s="229">
        <v>0</v>
      </c>
      <c r="T1166" s="230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31" t="s">
        <v>171</v>
      </c>
      <c r="AT1166" s="231" t="s">
        <v>166</v>
      </c>
      <c r="AU1166" s="231" t="s">
        <v>106</v>
      </c>
      <c r="AY1166" s="19" t="s">
        <v>163</v>
      </c>
      <c r="BE1166" s="232">
        <f>IF(N1166="základní",J1166,0)</f>
        <v>0</v>
      </c>
      <c r="BF1166" s="232">
        <f>IF(N1166="snížená",J1166,0)</f>
        <v>0</v>
      </c>
      <c r="BG1166" s="232">
        <f>IF(N1166="zákl. přenesená",J1166,0)</f>
        <v>0</v>
      </c>
      <c r="BH1166" s="232">
        <f>IF(N1166="sníž. přenesená",J1166,0)</f>
        <v>0</v>
      </c>
      <c r="BI1166" s="232">
        <f>IF(N1166="nulová",J1166,0)</f>
        <v>0</v>
      </c>
      <c r="BJ1166" s="19" t="s">
        <v>106</v>
      </c>
      <c r="BK1166" s="232">
        <f>ROUND(I1166*H1166,2)</f>
        <v>0</v>
      </c>
      <c r="BL1166" s="19" t="s">
        <v>171</v>
      </c>
      <c r="BM1166" s="231" t="s">
        <v>2698</v>
      </c>
    </row>
    <row r="1167" s="13" customFormat="1">
      <c r="A1167" s="13"/>
      <c r="B1167" s="233"/>
      <c r="C1167" s="234"/>
      <c r="D1167" s="235" t="s">
        <v>173</v>
      </c>
      <c r="E1167" s="236" t="s">
        <v>19</v>
      </c>
      <c r="F1167" s="237" t="s">
        <v>2699</v>
      </c>
      <c r="G1167" s="234"/>
      <c r="H1167" s="238">
        <v>1</v>
      </c>
      <c r="I1167" s="239"/>
      <c r="J1167" s="234"/>
      <c r="K1167" s="234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173</v>
      </c>
      <c r="AU1167" s="244" t="s">
        <v>106</v>
      </c>
      <c r="AV1167" s="13" t="s">
        <v>106</v>
      </c>
      <c r="AW1167" s="13" t="s">
        <v>33</v>
      </c>
      <c r="AX1167" s="13" t="s">
        <v>80</v>
      </c>
      <c r="AY1167" s="244" t="s">
        <v>163</v>
      </c>
    </row>
    <row r="1168" s="2" customFormat="1" ht="33" customHeight="1">
      <c r="A1168" s="40"/>
      <c r="B1168" s="41"/>
      <c r="C1168" s="220" t="s">
        <v>2700</v>
      </c>
      <c r="D1168" s="220" t="s">
        <v>166</v>
      </c>
      <c r="E1168" s="221" t="s">
        <v>2701</v>
      </c>
      <c r="F1168" s="222" t="s">
        <v>2702</v>
      </c>
      <c r="G1168" s="223" t="s">
        <v>355</v>
      </c>
      <c r="H1168" s="224">
        <v>1</v>
      </c>
      <c r="I1168" s="225"/>
      <c r="J1168" s="226">
        <f>ROUND(I1168*H1168,2)</f>
        <v>0</v>
      </c>
      <c r="K1168" s="222" t="s">
        <v>19</v>
      </c>
      <c r="L1168" s="46"/>
      <c r="M1168" s="227" t="s">
        <v>19</v>
      </c>
      <c r="N1168" s="228" t="s">
        <v>44</v>
      </c>
      <c r="O1168" s="86"/>
      <c r="P1168" s="229">
        <f>O1168*H1168</f>
        <v>0</v>
      </c>
      <c r="Q1168" s="229">
        <v>0</v>
      </c>
      <c r="R1168" s="229">
        <f>Q1168*H1168</f>
        <v>0</v>
      </c>
      <c r="S1168" s="229">
        <v>0</v>
      </c>
      <c r="T1168" s="230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31" t="s">
        <v>171</v>
      </c>
      <c r="AT1168" s="231" t="s">
        <v>166</v>
      </c>
      <c r="AU1168" s="231" t="s">
        <v>106</v>
      </c>
      <c r="AY1168" s="19" t="s">
        <v>163</v>
      </c>
      <c r="BE1168" s="232">
        <f>IF(N1168="základní",J1168,0)</f>
        <v>0</v>
      </c>
      <c r="BF1168" s="232">
        <f>IF(N1168="snížená",J1168,0)</f>
        <v>0</v>
      </c>
      <c r="BG1168" s="232">
        <f>IF(N1168="zákl. přenesená",J1168,0)</f>
        <v>0</v>
      </c>
      <c r="BH1168" s="232">
        <f>IF(N1168="sníž. přenesená",J1168,0)</f>
        <v>0</v>
      </c>
      <c r="BI1168" s="232">
        <f>IF(N1168="nulová",J1168,0)</f>
        <v>0</v>
      </c>
      <c r="BJ1168" s="19" t="s">
        <v>106</v>
      </c>
      <c r="BK1168" s="232">
        <f>ROUND(I1168*H1168,2)</f>
        <v>0</v>
      </c>
      <c r="BL1168" s="19" t="s">
        <v>171</v>
      </c>
      <c r="BM1168" s="231" t="s">
        <v>2703</v>
      </c>
    </row>
    <row r="1169" s="13" customFormat="1">
      <c r="A1169" s="13"/>
      <c r="B1169" s="233"/>
      <c r="C1169" s="234"/>
      <c r="D1169" s="235" t="s">
        <v>173</v>
      </c>
      <c r="E1169" s="236" t="s">
        <v>19</v>
      </c>
      <c r="F1169" s="237" t="s">
        <v>2704</v>
      </c>
      <c r="G1169" s="234"/>
      <c r="H1169" s="238">
        <v>1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173</v>
      </c>
      <c r="AU1169" s="244" t="s">
        <v>106</v>
      </c>
      <c r="AV1169" s="13" t="s">
        <v>106</v>
      </c>
      <c r="AW1169" s="13" t="s">
        <v>33</v>
      </c>
      <c r="AX1169" s="13" t="s">
        <v>80</v>
      </c>
      <c r="AY1169" s="244" t="s">
        <v>163</v>
      </c>
    </row>
    <row r="1170" s="2" customFormat="1" ht="21.75" customHeight="1">
      <c r="A1170" s="40"/>
      <c r="B1170" s="41"/>
      <c r="C1170" s="220" t="s">
        <v>2705</v>
      </c>
      <c r="D1170" s="220" t="s">
        <v>166</v>
      </c>
      <c r="E1170" s="221" t="s">
        <v>2706</v>
      </c>
      <c r="F1170" s="222" t="s">
        <v>2605</v>
      </c>
      <c r="G1170" s="223" t="s">
        <v>355</v>
      </c>
      <c r="H1170" s="224">
        <v>1</v>
      </c>
      <c r="I1170" s="225"/>
      <c r="J1170" s="226">
        <f>ROUND(I1170*H1170,2)</f>
        <v>0</v>
      </c>
      <c r="K1170" s="222" t="s">
        <v>19</v>
      </c>
      <c r="L1170" s="46"/>
      <c r="M1170" s="227" t="s">
        <v>19</v>
      </c>
      <c r="N1170" s="228" t="s">
        <v>44</v>
      </c>
      <c r="O1170" s="86"/>
      <c r="P1170" s="229">
        <f>O1170*H1170</f>
        <v>0</v>
      </c>
      <c r="Q1170" s="229">
        <v>0</v>
      </c>
      <c r="R1170" s="229">
        <f>Q1170*H1170</f>
        <v>0</v>
      </c>
      <c r="S1170" s="229">
        <v>0</v>
      </c>
      <c r="T1170" s="230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1" t="s">
        <v>171</v>
      </c>
      <c r="AT1170" s="231" t="s">
        <v>166</v>
      </c>
      <c r="AU1170" s="231" t="s">
        <v>106</v>
      </c>
      <c r="AY1170" s="19" t="s">
        <v>163</v>
      </c>
      <c r="BE1170" s="232">
        <f>IF(N1170="základní",J1170,0)</f>
        <v>0</v>
      </c>
      <c r="BF1170" s="232">
        <f>IF(N1170="snížená",J1170,0)</f>
        <v>0</v>
      </c>
      <c r="BG1170" s="232">
        <f>IF(N1170="zákl. přenesená",J1170,0)</f>
        <v>0</v>
      </c>
      <c r="BH1170" s="232">
        <f>IF(N1170="sníž. přenesená",J1170,0)</f>
        <v>0</v>
      </c>
      <c r="BI1170" s="232">
        <f>IF(N1170="nulová",J1170,0)</f>
        <v>0</v>
      </c>
      <c r="BJ1170" s="19" t="s">
        <v>106</v>
      </c>
      <c r="BK1170" s="232">
        <f>ROUND(I1170*H1170,2)</f>
        <v>0</v>
      </c>
      <c r="BL1170" s="19" t="s">
        <v>171</v>
      </c>
      <c r="BM1170" s="231" t="s">
        <v>2707</v>
      </c>
    </row>
    <row r="1171" s="13" customFormat="1">
      <c r="A1171" s="13"/>
      <c r="B1171" s="233"/>
      <c r="C1171" s="234"/>
      <c r="D1171" s="235" t="s">
        <v>173</v>
      </c>
      <c r="E1171" s="236" t="s">
        <v>19</v>
      </c>
      <c r="F1171" s="237" t="s">
        <v>2708</v>
      </c>
      <c r="G1171" s="234"/>
      <c r="H1171" s="238">
        <v>1</v>
      </c>
      <c r="I1171" s="239"/>
      <c r="J1171" s="234"/>
      <c r="K1171" s="234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173</v>
      </c>
      <c r="AU1171" s="244" t="s">
        <v>106</v>
      </c>
      <c r="AV1171" s="13" t="s">
        <v>106</v>
      </c>
      <c r="AW1171" s="13" t="s">
        <v>33</v>
      </c>
      <c r="AX1171" s="13" t="s">
        <v>80</v>
      </c>
      <c r="AY1171" s="244" t="s">
        <v>163</v>
      </c>
    </row>
    <row r="1172" s="2" customFormat="1" ht="21.75" customHeight="1">
      <c r="A1172" s="40"/>
      <c r="B1172" s="41"/>
      <c r="C1172" s="220" t="s">
        <v>2709</v>
      </c>
      <c r="D1172" s="220" t="s">
        <v>166</v>
      </c>
      <c r="E1172" s="221" t="s">
        <v>2710</v>
      </c>
      <c r="F1172" s="222" t="s">
        <v>2605</v>
      </c>
      <c r="G1172" s="223" t="s">
        <v>355</v>
      </c>
      <c r="H1172" s="224">
        <v>1</v>
      </c>
      <c r="I1172" s="225"/>
      <c r="J1172" s="226">
        <f>ROUND(I1172*H1172,2)</f>
        <v>0</v>
      </c>
      <c r="K1172" s="222" t="s">
        <v>19</v>
      </c>
      <c r="L1172" s="46"/>
      <c r="M1172" s="227" t="s">
        <v>19</v>
      </c>
      <c r="N1172" s="228" t="s">
        <v>44</v>
      </c>
      <c r="O1172" s="86"/>
      <c r="P1172" s="229">
        <f>O1172*H1172</f>
        <v>0</v>
      </c>
      <c r="Q1172" s="229">
        <v>0</v>
      </c>
      <c r="R1172" s="229">
        <f>Q1172*H1172</f>
        <v>0</v>
      </c>
      <c r="S1172" s="229">
        <v>0</v>
      </c>
      <c r="T1172" s="230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31" t="s">
        <v>171</v>
      </c>
      <c r="AT1172" s="231" t="s">
        <v>166</v>
      </c>
      <c r="AU1172" s="231" t="s">
        <v>106</v>
      </c>
      <c r="AY1172" s="19" t="s">
        <v>163</v>
      </c>
      <c r="BE1172" s="232">
        <f>IF(N1172="základní",J1172,0)</f>
        <v>0</v>
      </c>
      <c r="BF1172" s="232">
        <f>IF(N1172="snížená",J1172,0)</f>
        <v>0</v>
      </c>
      <c r="BG1172" s="232">
        <f>IF(N1172="zákl. přenesená",J1172,0)</f>
        <v>0</v>
      </c>
      <c r="BH1172" s="232">
        <f>IF(N1172="sníž. přenesená",J1172,0)</f>
        <v>0</v>
      </c>
      <c r="BI1172" s="232">
        <f>IF(N1172="nulová",J1172,0)</f>
        <v>0</v>
      </c>
      <c r="BJ1172" s="19" t="s">
        <v>106</v>
      </c>
      <c r="BK1172" s="232">
        <f>ROUND(I1172*H1172,2)</f>
        <v>0</v>
      </c>
      <c r="BL1172" s="19" t="s">
        <v>171</v>
      </c>
      <c r="BM1172" s="231" t="s">
        <v>2711</v>
      </c>
    </row>
    <row r="1173" s="13" customFormat="1">
      <c r="A1173" s="13"/>
      <c r="B1173" s="233"/>
      <c r="C1173" s="234"/>
      <c r="D1173" s="235" t="s">
        <v>173</v>
      </c>
      <c r="E1173" s="236" t="s">
        <v>19</v>
      </c>
      <c r="F1173" s="237" t="s">
        <v>2712</v>
      </c>
      <c r="G1173" s="234"/>
      <c r="H1173" s="238">
        <v>1</v>
      </c>
      <c r="I1173" s="239"/>
      <c r="J1173" s="234"/>
      <c r="K1173" s="234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173</v>
      </c>
      <c r="AU1173" s="244" t="s">
        <v>106</v>
      </c>
      <c r="AV1173" s="13" t="s">
        <v>106</v>
      </c>
      <c r="AW1173" s="13" t="s">
        <v>33</v>
      </c>
      <c r="AX1173" s="13" t="s">
        <v>80</v>
      </c>
      <c r="AY1173" s="244" t="s">
        <v>163</v>
      </c>
    </row>
    <row r="1174" s="2" customFormat="1" ht="21.75" customHeight="1">
      <c r="A1174" s="40"/>
      <c r="B1174" s="41"/>
      <c r="C1174" s="220" t="s">
        <v>2713</v>
      </c>
      <c r="D1174" s="220" t="s">
        <v>166</v>
      </c>
      <c r="E1174" s="221" t="s">
        <v>2714</v>
      </c>
      <c r="F1174" s="222" t="s">
        <v>2605</v>
      </c>
      <c r="G1174" s="223" t="s">
        <v>355</v>
      </c>
      <c r="H1174" s="224">
        <v>1</v>
      </c>
      <c r="I1174" s="225"/>
      <c r="J1174" s="226">
        <f>ROUND(I1174*H1174,2)</f>
        <v>0</v>
      </c>
      <c r="K1174" s="222" t="s">
        <v>19</v>
      </c>
      <c r="L1174" s="46"/>
      <c r="M1174" s="227" t="s">
        <v>19</v>
      </c>
      <c r="N1174" s="228" t="s">
        <v>44</v>
      </c>
      <c r="O1174" s="86"/>
      <c r="P1174" s="229">
        <f>O1174*H1174</f>
        <v>0</v>
      </c>
      <c r="Q1174" s="229">
        <v>0</v>
      </c>
      <c r="R1174" s="229">
        <f>Q1174*H1174</f>
        <v>0</v>
      </c>
      <c r="S1174" s="229">
        <v>0</v>
      </c>
      <c r="T1174" s="230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1" t="s">
        <v>171</v>
      </c>
      <c r="AT1174" s="231" t="s">
        <v>166</v>
      </c>
      <c r="AU1174" s="231" t="s">
        <v>106</v>
      </c>
      <c r="AY1174" s="19" t="s">
        <v>163</v>
      </c>
      <c r="BE1174" s="232">
        <f>IF(N1174="základní",J1174,0)</f>
        <v>0</v>
      </c>
      <c r="BF1174" s="232">
        <f>IF(N1174="snížená",J1174,0)</f>
        <v>0</v>
      </c>
      <c r="BG1174" s="232">
        <f>IF(N1174="zákl. přenesená",J1174,0)</f>
        <v>0</v>
      </c>
      <c r="BH1174" s="232">
        <f>IF(N1174="sníž. přenesená",J1174,0)</f>
        <v>0</v>
      </c>
      <c r="BI1174" s="232">
        <f>IF(N1174="nulová",J1174,0)</f>
        <v>0</v>
      </c>
      <c r="BJ1174" s="19" t="s">
        <v>106</v>
      </c>
      <c r="BK1174" s="232">
        <f>ROUND(I1174*H1174,2)</f>
        <v>0</v>
      </c>
      <c r="BL1174" s="19" t="s">
        <v>171</v>
      </c>
      <c r="BM1174" s="231" t="s">
        <v>2715</v>
      </c>
    </row>
    <row r="1175" s="13" customFormat="1">
      <c r="A1175" s="13"/>
      <c r="B1175" s="233"/>
      <c r="C1175" s="234"/>
      <c r="D1175" s="235" t="s">
        <v>173</v>
      </c>
      <c r="E1175" s="236" t="s">
        <v>19</v>
      </c>
      <c r="F1175" s="237" t="s">
        <v>2716</v>
      </c>
      <c r="G1175" s="234"/>
      <c r="H1175" s="238">
        <v>1</v>
      </c>
      <c r="I1175" s="239"/>
      <c r="J1175" s="234"/>
      <c r="K1175" s="234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173</v>
      </c>
      <c r="AU1175" s="244" t="s">
        <v>106</v>
      </c>
      <c r="AV1175" s="13" t="s">
        <v>106</v>
      </c>
      <c r="AW1175" s="13" t="s">
        <v>33</v>
      </c>
      <c r="AX1175" s="13" t="s">
        <v>80</v>
      </c>
      <c r="AY1175" s="244" t="s">
        <v>163</v>
      </c>
    </row>
    <row r="1176" s="2" customFormat="1" ht="33" customHeight="1">
      <c r="A1176" s="40"/>
      <c r="B1176" s="41"/>
      <c r="C1176" s="220" t="s">
        <v>2717</v>
      </c>
      <c r="D1176" s="220" t="s">
        <v>166</v>
      </c>
      <c r="E1176" s="221" t="s">
        <v>2718</v>
      </c>
      <c r="F1176" s="222" t="s">
        <v>2587</v>
      </c>
      <c r="G1176" s="223" t="s">
        <v>355</v>
      </c>
      <c r="H1176" s="224">
        <v>1</v>
      </c>
      <c r="I1176" s="225"/>
      <c r="J1176" s="226">
        <f>ROUND(I1176*H1176,2)</f>
        <v>0</v>
      </c>
      <c r="K1176" s="222" t="s">
        <v>19</v>
      </c>
      <c r="L1176" s="46"/>
      <c r="M1176" s="227" t="s">
        <v>19</v>
      </c>
      <c r="N1176" s="228" t="s">
        <v>44</v>
      </c>
      <c r="O1176" s="86"/>
      <c r="P1176" s="229">
        <f>O1176*H1176</f>
        <v>0</v>
      </c>
      <c r="Q1176" s="229">
        <v>0</v>
      </c>
      <c r="R1176" s="229">
        <f>Q1176*H1176</f>
        <v>0</v>
      </c>
      <c r="S1176" s="229">
        <v>0</v>
      </c>
      <c r="T1176" s="230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1" t="s">
        <v>171</v>
      </c>
      <c r="AT1176" s="231" t="s">
        <v>166</v>
      </c>
      <c r="AU1176" s="231" t="s">
        <v>106</v>
      </c>
      <c r="AY1176" s="19" t="s">
        <v>163</v>
      </c>
      <c r="BE1176" s="232">
        <f>IF(N1176="základní",J1176,0)</f>
        <v>0</v>
      </c>
      <c r="BF1176" s="232">
        <f>IF(N1176="snížená",J1176,0)</f>
        <v>0</v>
      </c>
      <c r="BG1176" s="232">
        <f>IF(N1176="zákl. přenesená",J1176,0)</f>
        <v>0</v>
      </c>
      <c r="BH1176" s="232">
        <f>IF(N1176="sníž. přenesená",J1176,0)</f>
        <v>0</v>
      </c>
      <c r="BI1176" s="232">
        <f>IF(N1176="nulová",J1176,0)</f>
        <v>0</v>
      </c>
      <c r="BJ1176" s="19" t="s">
        <v>106</v>
      </c>
      <c r="BK1176" s="232">
        <f>ROUND(I1176*H1176,2)</f>
        <v>0</v>
      </c>
      <c r="BL1176" s="19" t="s">
        <v>171</v>
      </c>
      <c r="BM1176" s="231" t="s">
        <v>2719</v>
      </c>
    </row>
    <row r="1177" s="13" customFormat="1">
      <c r="A1177" s="13"/>
      <c r="B1177" s="233"/>
      <c r="C1177" s="234"/>
      <c r="D1177" s="235" t="s">
        <v>173</v>
      </c>
      <c r="E1177" s="236" t="s">
        <v>19</v>
      </c>
      <c r="F1177" s="237" t="s">
        <v>2720</v>
      </c>
      <c r="G1177" s="234"/>
      <c r="H1177" s="238">
        <v>1</v>
      </c>
      <c r="I1177" s="239"/>
      <c r="J1177" s="234"/>
      <c r="K1177" s="234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173</v>
      </c>
      <c r="AU1177" s="244" t="s">
        <v>106</v>
      </c>
      <c r="AV1177" s="13" t="s">
        <v>106</v>
      </c>
      <c r="AW1177" s="13" t="s">
        <v>33</v>
      </c>
      <c r="AX1177" s="13" t="s">
        <v>80</v>
      </c>
      <c r="AY1177" s="244" t="s">
        <v>163</v>
      </c>
    </row>
    <row r="1178" s="2" customFormat="1" ht="33" customHeight="1">
      <c r="A1178" s="40"/>
      <c r="B1178" s="41"/>
      <c r="C1178" s="220" t="s">
        <v>2721</v>
      </c>
      <c r="D1178" s="220" t="s">
        <v>166</v>
      </c>
      <c r="E1178" s="221" t="s">
        <v>2722</v>
      </c>
      <c r="F1178" s="222" t="s">
        <v>2587</v>
      </c>
      <c r="G1178" s="223" t="s">
        <v>355</v>
      </c>
      <c r="H1178" s="224">
        <v>1</v>
      </c>
      <c r="I1178" s="225"/>
      <c r="J1178" s="226">
        <f>ROUND(I1178*H1178,2)</f>
        <v>0</v>
      </c>
      <c r="K1178" s="222" t="s">
        <v>19</v>
      </c>
      <c r="L1178" s="46"/>
      <c r="M1178" s="227" t="s">
        <v>19</v>
      </c>
      <c r="N1178" s="228" t="s">
        <v>44</v>
      </c>
      <c r="O1178" s="86"/>
      <c r="P1178" s="229">
        <f>O1178*H1178</f>
        <v>0</v>
      </c>
      <c r="Q1178" s="229">
        <v>0</v>
      </c>
      <c r="R1178" s="229">
        <f>Q1178*H1178</f>
        <v>0</v>
      </c>
      <c r="S1178" s="229">
        <v>0</v>
      </c>
      <c r="T1178" s="230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31" t="s">
        <v>171</v>
      </c>
      <c r="AT1178" s="231" t="s">
        <v>166</v>
      </c>
      <c r="AU1178" s="231" t="s">
        <v>106</v>
      </c>
      <c r="AY1178" s="19" t="s">
        <v>163</v>
      </c>
      <c r="BE1178" s="232">
        <f>IF(N1178="základní",J1178,0)</f>
        <v>0</v>
      </c>
      <c r="BF1178" s="232">
        <f>IF(N1178="snížená",J1178,0)</f>
        <v>0</v>
      </c>
      <c r="BG1178" s="232">
        <f>IF(N1178="zákl. přenesená",J1178,0)</f>
        <v>0</v>
      </c>
      <c r="BH1178" s="232">
        <f>IF(N1178="sníž. přenesená",J1178,0)</f>
        <v>0</v>
      </c>
      <c r="BI1178" s="232">
        <f>IF(N1178="nulová",J1178,0)</f>
        <v>0</v>
      </c>
      <c r="BJ1178" s="19" t="s">
        <v>106</v>
      </c>
      <c r="BK1178" s="232">
        <f>ROUND(I1178*H1178,2)</f>
        <v>0</v>
      </c>
      <c r="BL1178" s="19" t="s">
        <v>171</v>
      </c>
      <c r="BM1178" s="231" t="s">
        <v>2723</v>
      </c>
    </row>
    <row r="1179" s="13" customFormat="1">
      <c r="A1179" s="13"/>
      <c r="B1179" s="233"/>
      <c r="C1179" s="234"/>
      <c r="D1179" s="235" t="s">
        <v>173</v>
      </c>
      <c r="E1179" s="236" t="s">
        <v>19</v>
      </c>
      <c r="F1179" s="237" t="s">
        <v>2724</v>
      </c>
      <c r="G1179" s="234"/>
      <c r="H1179" s="238">
        <v>1</v>
      </c>
      <c r="I1179" s="239"/>
      <c r="J1179" s="234"/>
      <c r="K1179" s="234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173</v>
      </c>
      <c r="AU1179" s="244" t="s">
        <v>106</v>
      </c>
      <c r="AV1179" s="13" t="s">
        <v>106</v>
      </c>
      <c r="AW1179" s="13" t="s">
        <v>33</v>
      </c>
      <c r="AX1179" s="13" t="s">
        <v>80</v>
      </c>
      <c r="AY1179" s="244" t="s">
        <v>163</v>
      </c>
    </row>
    <row r="1180" s="2" customFormat="1" ht="21.75" customHeight="1">
      <c r="A1180" s="40"/>
      <c r="B1180" s="41"/>
      <c r="C1180" s="220" t="s">
        <v>2725</v>
      </c>
      <c r="D1180" s="220" t="s">
        <v>166</v>
      </c>
      <c r="E1180" s="221" t="s">
        <v>2726</v>
      </c>
      <c r="F1180" s="222" t="s">
        <v>2610</v>
      </c>
      <c r="G1180" s="223" t="s">
        <v>355</v>
      </c>
      <c r="H1180" s="224">
        <v>1</v>
      </c>
      <c r="I1180" s="225"/>
      <c r="J1180" s="226">
        <f>ROUND(I1180*H1180,2)</f>
        <v>0</v>
      </c>
      <c r="K1180" s="222" t="s">
        <v>19</v>
      </c>
      <c r="L1180" s="46"/>
      <c r="M1180" s="227" t="s">
        <v>19</v>
      </c>
      <c r="N1180" s="228" t="s">
        <v>44</v>
      </c>
      <c r="O1180" s="86"/>
      <c r="P1180" s="229">
        <f>O1180*H1180</f>
        <v>0</v>
      </c>
      <c r="Q1180" s="229">
        <v>0</v>
      </c>
      <c r="R1180" s="229">
        <f>Q1180*H1180</f>
        <v>0</v>
      </c>
      <c r="S1180" s="229">
        <v>0</v>
      </c>
      <c r="T1180" s="230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31" t="s">
        <v>171</v>
      </c>
      <c r="AT1180" s="231" t="s">
        <v>166</v>
      </c>
      <c r="AU1180" s="231" t="s">
        <v>106</v>
      </c>
      <c r="AY1180" s="19" t="s">
        <v>163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19" t="s">
        <v>106</v>
      </c>
      <c r="BK1180" s="232">
        <f>ROUND(I1180*H1180,2)</f>
        <v>0</v>
      </c>
      <c r="BL1180" s="19" t="s">
        <v>171</v>
      </c>
      <c r="BM1180" s="231" t="s">
        <v>2727</v>
      </c>
    </row>
    <row r="1181" s="13" customFormat="1">
      <c r="A1181" s="13"/>
      <c r="B1181" s="233"/>
      <c r="C1181" s="234"/>
      <c r="D1181" s="235" t="s">
        <v>173</v>
      </c>
      <c r="E1181" s="236" t="s">
        <v>19</v>
      </c>
      <c r="F1181" s="237" t="s">
        <v>2728</v>
      </c>
      <c r="G1181" s="234"/>
      <c r="H1181" s="238">
        <v>1</v>
      </c>
      <c r="I1181" s="239"/>
      <c r="J1181" s="234"/>
      <c r="K1181" s="234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173</v>
      </c>
      <c r="AU1181" s="244" t="s">
        <v>106</v>
      </c>
      <c r="AV1181" s="13" t="s">
        <v>106</v>
      </c>
      <c r="AW1181" s="13" t="s">
        <v>33</v>
      </c>
      <c r="AX1181" s="13" t="s">
        <v>80</v>
      </c>
      <c r="AY1181" s="244" t="s">
        <v>163</v>
      </c>
    </row>
    <row r="1182" s="2" customFormat="1" ht="33" customHeight="1">
      <c r="A1182" s="40"/>
      <c r="B1182" s="41"/>
      <c r="C1182" s="220" t="s">
        <v>2729</v>
      </c>
      <c r="D1182" s="220" t="s">
        <v>166</v>
      </c>
      <c r="E1182" s="221" t="s">
        <v>2730</v>
      </c>
      <c r="F1182" s="222" t="s">
        <v>2731</v>
      </c>
      <c r="G1182" s="223" t="s">
        <v>355</v>
      </c>
      <c r="H1182" s="224">
        <v>1</v>
      </c>
      <c r="I1182" s="225"/>
      <c r="J1182" s="226">
        <f>ROUND(I1182*H1182,2)</f>
        <v>0</v>
      </c>
      <c r="K1182" s="222" t="s">
        <v>19</v>
      </c>
      <c r="L1182" s="46"/>
      <c r="M1182" s="227" t="s">
        <v>19</v>
      </c>
      <c r="N1182" s="228" t="s">
        <v>44</v>
      </c>
      <c r="O1182" s="86"/>
      <c r="P1182" s="229">
        <f>O1182*H1182</f>
        <v>0</v>
      </c>
      <c r="Q1182" s="229">
        <v>0</v>
      </c>
      <c r="R1182" s="229">
        <f>Q1182*H1182</f>
        <v>0</v>
      </c>
      <c r="S1182" s="229">
        <v>0</v>
      </c>
      <c r="T1182" s="230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1" t="s">
        <v>171</v>
      </c>
      <c r="AT1182" s="231" t="s">
        <v>166</v>
      </c>
      <c r="AU1182" s="231" t="s">
        <v>106</v>
      </c>
      <c r="AY1182" s="19" t="s">
        <v>163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9" t="s">
        <v>106</v>
      </c>
      <c r="BK1182" s="232">
        <f>ROUND(I1182*H1182,2)</f>
        <v>0</v>
      </c>
      <c r="BL1182" s="19" t="s">
        <v>171</v>
      </c>
      <c r="BM1182" s="231" t="s">
        <v>2732</v>
      </c>
    </row>
    <row r="1183" s="13" customFormat="1">
      <c r="A1183" s="13"/>
      <c r="B1183" s="233"/>
      <c r="C1183" s="234"/>
      <c r="D1183" s="235" t="s">
        <v>173</v>
      </c>
      <c r="E1183" s="236" t="s">
        <v>19</v>
      </c>
      <c r="F1183" s="237" t="s">
        <v>2733</v>
      </c>
      <c r="G1183" s="234"/>
      <c r="H1183" s="238">
        <v>1</v>
      </c>
      <c r="I1183" s="239"/>
      <c r="J1183" s="234"/>
      <c r="K1183" s="234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173</v>
      </c>
      <c r="AU1183" s="244" t="s">
        <v>106</v>
      </c>
      <c r="AV1183" s="13" t="s">
        <v>106</v>
      </c>
      <c r="AW1183" s="13" t="s">
        <v>33</v>
      </c>
      <c r="AX1183" s="13" t="s">
        <v>80</v>
      </c>
      <c r="AY1183" s="244" t="s">
        <v>163</v>
      </c>
    </row>
    <row r="1184" s="2" customFormat="1" ht="21.75" customHeight="1">
      <c r="A1184" s="40"/>
      <c r="B1184" s="41"/>
      <c r="C1184" s="220" t="s">
        <v>2734</v>
      </c>
      <c r="D1184" s="220" t="s">
        <v>166</v>
      </c>
      <c r="E1184" s="221" t="s">
        <v>2735</v>
      </c>
      <c r="F1184" s="222" t="s">
        <v>2610</v>
      </c>
      <c r="G1184" s="223" t="s">
        <v>355</v>
      </c>
      <c r="H1184" s="224">
        <v>1</v>
      </c>
      <c r="I1184" s="225"/>
      <c r="J1184" s="226">
        <f>ROUND(I1184*H1184,2)</f>
        <v>0</v>
      </c>
      <c r="K1184" s="222" t="s">
        <v>19</v>
      </c>
      <c r="L1184" s="46"/>
      <c r="M1184" s="227" t="s">
        <v>19</v>
      </c>
      <c r="N1184" s="228" t="s">
        <v>44</v>
      </c>
      <c r="O1184" s="86"/>
      <c r="P1184" s="229">
        <f>O1184*H1184</f>
        <v>0</v>
      </c>
      <c r="Q1184" s="229">
        <v>0</v>
      </c>
      <c r="R1184" s="229">
        <f>Q1184*H1184</f>
        <v>0</v>
      </c>
      <c r="S1184" s="229">
        <v>0</v>
      </c>
      <c r="T1184" s="230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1" t="s">
        <v>171</v>
      </c>
      <c r="AT1184" s="231" t="s">
        <v>166</v>
      </c>
      <c r="AU1184" s="231" t="s">
        <v>106</v>
      </c>
      <c r="AY1184" s="19" t="s">
        <v>163</v>
      </c>
      <c r="BE1184" s="232">
        <f>IF(N1184="základní",J1184,0)</f>
        <v>0</v>
      </c>
      <c r="BF1184" s="232">
        <f>IF(N1184="snížená",J1184,0)</f>
        <v>0</v>
      </c>
      <c r="BG1184" s="232">
        <f>IF(N1184="zákl. přenesená",J1184,0)</f>
        <v>0</v>
      </c>
      <c r="BH1184" s="232">
        <f>IF(N1184="sníž. přenesená",J1184,0)</f>
        <v>0</v>
      </c>
      <c r="BI1184" s="232">
        <f>IF(N1184="nulová",J1184,0)</f>
        <v>0</v>
      </c>
      <c r="BJ1184" s="19" t="s">
        <v>106</v>
      </c>
      <c r="BK1184" s="232">
        <f>ROUND(I1184*H1184,2)</f>
        <v>0</v>
      </c>
      <c r="BL1184" s="19" t="s">
        <v>171</v>
      </c>
      <c r="BM1184" s="231" t="s">
        <v>2736</v>
      </c>
    </row>
    <row r="1185" s="13" customFormat="1">
      <c r="A1185" s="13"/>
      <c r="B1185" s="233"/>
      <c r="C1185" s="234"/>
      <c r="D1185" s="235" t="s">
        <v>173</v>
      </c>
      <c r="E1185" s="236" t="s">
        <v>19</v>
      </c>
      <c r="F1185" s="237" t="s">
        <v>2737</v>
      </c>
      <c r="G1185" s="234"/>
      <c r="H1185" s="238">
        <v>1</v>
      </c>
      <c r="I1185" s="239"/>
      <c r="J1185" s="234"/>
      <c r="K1185" s="234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173</v>
      </c>
      <c r="AU1185" s="244" t="s">
        <v>106</v>
      </c>
      <c r="AV1185" s="13" t="s">
        <v>106</v>
      </c>
      <c r="AW1185" s="13" t="s">
        <v>33</v>
      </c>
      <c r="AX1185" s="13" t="s">
        <v>80</v>
      </c>
      <c r="AY1185" s="244" t="s">
        <v>163</v>
      </c>
    </row>
    <row r="1186" s="2" customFormat="1" ht="33" customHeight="1">
      <c r="A1186" s="40"/>
      <c r="B1186" s="41"/>
      <c r="C1186" s="220" t="s">
        <v>2738</v>
      </c>
      <c r="D1186" s="220" t="s">
        <v>166</v>
      </c>
      <c r="E1186" s="221" t="s">
        <v>2739</v>
      </c>
      <c r="F1186" s="222" t="s">
        <v>2702</v>
      </c>
      <c r="G1186" s="223" t="s">
        <v>355</v>
      </c>
      <c r="H1186" s="224">
        <v>1</v>
      </c>
      <c r="I1186" s="225"/>
      <c r="J1186" s="226">
        <f>ROUND(I1186*H1186,2)</f>
        <v>0</v>
      </c>
      <c r="K1186" s="222" t="s">
        <v>19</v>
      </c>
      <c r="L1186" s="46"/>
      <c r="M1186" s="227" t="s">
        <v>19</v>
      </c>
      <c r="N1186" s="228" t="s">
        <v>44</v>
      </c>
      <c r="O1186" s="86"/>
      <c r="P1186" s="229">
        <f>O1186*H1186</f>
        <v>0</v>
      </c>
      <c r="Q1186" s="229">
        <v>0</v>
      </c>
      <c r="R1186" s="229">
        <f>Q1186*H1186</f>
        <v>0</v>
      </c>
      <c r="S1186" s="229">
        <v>0</v>
      </c>
      <c r="T1186" s="230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31" t="s">
        <v>171</v>
      </c>
      <c r="AT1186" s="231" t="s">
        <v>166</v>
      </c>
      <c r="AU1186" s="231" t="s">
        <v>106</v>
      </c>
      <c r="AY1186" s="19" t="s">
        <v>163</v>
      </c>
      <c r="BE1186" s="232">
        <f>IF(N1186="základní",J1186,0)</f>
        <v>0</v>
      </c>
      <c r="BF1186" s="232">
        <f>IF(N1186="snížená",J1186,0)</f>
        <v>0</v>
      </c>
      <c r="BG1186" s="232">
        <f>IF(N1186="zákl. přenesená",J1186,0)</f>
        <v>0</v>
      </c>
      <c r="BH1186" s="232">
        <f>IF(N1186="sníž. přenesená",J1186,0)</f>
        <v>0</v>
      </c>
      <c r="BI1186" s="232">
        <f>IF(N1186="nulová",J1186,0)</f>
        <v>0</v>
      </c>
      <c r="BJ1186" s="19" t="s">
        <v>106</v>
      </c>
      <c r="BK1186" s="232">
        <f>ROUND(I1186*H1186,2)</f>
        <v>0</v>
      </c>
      <c r="BL1186" s="19" t="s">
        <v>171</v>
      </c>
      <c r="BM1186" s="231" t="s">
        <v>2740</v>
      </c>
    </row>
    <row r="1187" s="13" customFormat="1">
      <c r="A1187" s="13"/>
      <c r="B1187" s="233"/>
      <c r="C1187" s="234"/>
      <c r="D1187" s="235" t="s">
        <v>173</v>
      </c>
      <c r="E1187" s="236" t="s">
        <v>19</v>
      </c>
      <c r="F1187" s="237" t="s">
        <v>2741</v>
      </c>
      <c r="G1187" s="234"/>
      <c r="H1187" s="238">
        <v>1</v>
      </c>
      <c r="I1187" s="239"/>
      <c r="J1187" s="234"/>
      <c r="K1187" s="234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173</v>
      </c>
      <c r="AU1187" s="244" t="s">
        <v>106</v>
      </c>
      <c r="AV1187" s="13" t="s">
        <v>106</v>
      </c>
      <c r="AW1187" s="13" t="s">
        <v>33</v>
      </c>
      <c r="AX1187" s="13" t="s">
        <v>80</v>
      </c>
      <c r="AY1187" s="244" t="s">
        <v>163</v>
      </c>
    </row>
    <row r="1188" s="2" customFormat="1" ht="21.75" customHeight="1">
      <c r="A1188" s="40"/>
      <c r="B1188" s="41"/>
      <c r="C1188" s="220" t="s">
        <v>2742</v>
      </c>
      <c r="D1188" s="220" t="s">
        <v>166</v>
      </c>
      <c r="E1188" s="221" t="s">
        <v>2743</v>
      </c>
      <c r="F1188" s="222" t="s">
        <v>2605</v>
      </c>
      <c r="G1188" s="223" t="s">
        <v>355</v>
      </c>
      <c r="H1188" s="224">
        <v>1</v>
      </c>
      <c r="I1188" s="225"/>
      <c r="J1188" s="226">
        <f>ROUND(I1188*H1188,2)</f>
        <v>0</v>
      </c>
      <c r="K1188" s="222" t="s">
        <v>19</v>
      </c>
      <c r="L1188" s="46"/>
      <c r="M1188" s="227" t="s">
        <v>19</v>
      </c>
      <c r="N1188" s="228" t="s">
        <v>44</v>
      </c>
      <c r="O1188" s="86"/>
      <c r="P1188" s="229">
        <f>O1188*H1188</f>
        <v>0</v>
      </c>
      <c r="Q1188" s="229">
        <v>0</v>
      </c>
      <c r="R1188" s="229">
        <f>Q1188*H1188</f>
        <v>0</v>
      </c>
      <c r="S1188" s="229">
        <v>0</v>
      </c>
      <c r="T1188" s="230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31" t="s">
        <v>171</v>
      </c>
      <c r="AT1188" s="231" t="s">
        <v>166</v>
      </c>
      <c r="AU1188" s="231" t="s">
        <v>106</v>
      </c>
      <c r="AY1188" s="19" t="s">
        <v>163</v>
      </c>
      <c r="BE1188" s="232">
        <f>IF(N1188="základní",J1188,0)</f>
        <v>0</v>
      </c>
      <c r="BF1188" s="232">
        <f>IF(N1188="snížená",J1188,0)</f>
        <v>0</v>
      </c>
      <c r="BG1188" s="232">
        <f>IF(N1188="zákl. přenesená",J1188,0)</f>
        <v>0</v>
      </c>
      <c r="BH1188" s="232">
        <f>IF(N1188="sníž. přenesená",J1188,0)</f>
        <v>0</v>
      </c>
      <c r="BI1188" s="232">
        <f>IF(N1188="nulová",J1188,0)</f>
        <v>0</v>
      </c>
      <c r="BJ1188" s="19" t="s">
        <v>106</v>
      </c>
      <c r="BK1188" s="232">
        <f>ROUND(I1188*H1188,2)</f>
        <v>0</v>
      </c>
      <c r="BL1188" s="19" t="s">
        <v>171</v>
      </c>
      <c r="BM1188" s="231" t="s">
        <v>2744</v>
      </c>
    </row>
    <row r="1189" s="13" customFormat="1">
      <c r="A1189" s="13"/>
      <c r="B1189" s="233"/>
      <c r="C1189" s="234"/>
      <c r="D1189" s="235" t="s">
        <v>173</v>
      </c>
      <c r="E1189" s="236" t="s">
        <v>19</v>
      </c>
      <c r="F1189" s="237" t="s">
        <v>2745</v>
      </c>
      <c r="G1189" s="234"/>
      <c r="H1189" s="238">
        <v>1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173</v>
      </c>
      <c r="AU1189" s="244" t="s">
        <v>106</v>
      </c>
      <c r="AV1189" s="13" t="s">
        <v>106</v>
      </c>
      <c r="AW1189" s="13" t="s">
        <v>33</v>
      </c>
      <c r="AX1189" s="13" t="s">
        <v>80</v>
      </c>
      <c r="AY1189" s="244" t="s">
        <v>163</v>
      </c>
    </row>
    <row r="1190" s="2" customFormat="1" ht="33" customHeight="1">
      <c r="A1190" s="40"/>
      <c r="B1190" s="41"/>
      <c r="C1190" s="220" t="s">
        <v>2746</v>
      </c>
      <c r="D1190" s="220" t="s">
        <v>166</v>
      </c>
      <c r="E1190" s="221" t="s">
        <v>2747</v>
      </c>
      <c r="F1190" s="222" t="s">
        <v>2702</v>
      </c>
      <c r="G1190" s="223" t="s">
        <v>355</v>
      </c>
      <c r="H1190" s="224">
        <v>1</v>
      </c>
      <c r="I1190" s="225"/>
      <c r="J1190" s="226">
        <f>ROUND(I1190*H1190,2)</f>
        <v>0</v>
      </c>
      <c r="K1190" s="222" t="s">
        <v>19</v>
      </c>
      <c r="L1190" s="46"/>
      <c r="M1190" s="227" t="s">
        <v>19</v>
      </c>
      <c r="N1190" s="228" t="s">
        <v>44</v>
      </c>
      <c r="O1190" s="86"/>
      <c r="P1190" s="229">
        <f>O1190*H1190</f>
        <v>0</v>
      </c>
      <c r="Q1190" s="229">
        <v>0</v>
      </c>
      <c r="R1190" s="229">
        <f>Q1190*H1190</f>
        <v>0</v>
      </c>
      <c r="S1190" s="229">
        <v>0</v>
      </c>
      <c r="T1190" s="230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31" t="s">
        <v>171</v>
      </c>
      <c r="AT1190" s="231" t="s">
        <v>166</v>
      </c>
      <c r="AU1190" s="231" t="s">
        <v>106</v>
      </c>
      <c r="AY1190" s="19" t="s">
        <v>163</v>
      </c>
      <c r="BE1190" s="232">
        <f>IF(N1190="základní",J1190,0)</f>
        <v>0</v>
      </c>
      <c r="BF1190" s="232">
        <f>IF(N1190="snížená",J1190,0)</f>
        <v>0</v>
      </c>
      <c r="BG1190" s="232">
        <f>IF(N1190="zákl. přenesená",J1190,0)</f>
        <v>0</v>
      </c>
      <c r="BH1190" s="232">
        <f>IF(N1190="sníž. přenesená",J1190,0)</f>
        <v>0</v>
      </c>
      <c r="BI1190" s="232">
        <f>IF(N1190="nulová",J1190,0)</f>
        <v>0</v>
      </c>
      <c r="BJ1190" s="19" t="s">
        <v>106</v>
      </c>
      <c r="BK1190" s="232">
        <f>ROUND(I1190*H1190,2)</f>
        <v>0</v>
      </c>
      <c r="BL1190" s="19" t="s">
        <v>171</v>
      </c>
      <c r="BM1190" s="231" t="s">
        <v>2748</v>
      </c>
    </row>
    <row r="1191" s="13" customFormat="1">
      <c r="A1191" s="13"/>
      <c r="B1191" s="233"/>
      <c r="C1191" s="234"/>
      <c r="D1191" s="235" t="s">
        <v>173</v>
      </c>
      <c r="E1191" s="236" t="s">
        <v>19</v>
      </c>
      <c r="F1191" s="237" t="s">
        <v>2749</v>
      </c>
      <c r="G1191" s="234"/>
      <c r="H1191" s="238">
        <v>1</v>
      </c>
      <c r="I1191" s="239"/>
      <c r="J1191" s="234"/>
      <c r="K1191" s="234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173</v>
      </c>
      <c r="AU1191" s="244" t="s">
        <v>106</v>
      </c>
      <c r="AV1191" s="13" t="s">
        <v>106</v>
      </c>
      <c r="AW1191" s="13" t="s">
        <v>33</v>
      </c>
      <c r="AX1191" s="13" t="s">
        <v>80</v>
      </c>
      <c r="AY1191" s="244" t="s">
        <v>163</v>
      </c>
    </row>
    <row r="1192" s="2" customFormat="1" ht="33" customHeight="1">
      <c r="A1192" s="40"/>
      <c r="B1192" s="41"/>
      <c r="C1192" s="220" t="s">
        <v>2750</v>
      </c>
      <c r="D1192" s="220" t="s">
        <v>166</v>
      </c>
      <c r="E1192" s="221" t="s">
        <v>2751</v>
      </c>
      <c r="F1192" s="222" t="s">
        <v>2702</v>
      </c>
      <c r="G1192" s="223" t="s">
        <v>355</v>
      </c>
      <c r="H1192" s="224">
        <v>1</v>
      </c>
      <c r="I1192" s="225"/>
      <c r="J1192" s="226">
        <f>ROUND(I1192*H1192,2)</f>
        <v>0</v>
      </c>
      <c r="K1192" s="222" t="s">
        <v>19</v>
      </c>
      <c r="L1192" s="46"/>
      <c r="M1192" s="227" t="s">
        <v>19</v>
      </c>
      <c r="N1192" s="228" t="s">
        <v>44</v>
      </c>
      <c r="O1192" s="86"/>
      <c r="P1192" s="229">
        <f>O1192*H1192</f>
        <v>0</v>
      </c>
      <c r="Q1192" s="229">
        <v>0</v>
      </c>
      <c r="R1192" s="229">
        <f>Q1192*H1192</f>
        <v>0</v>
      </c>
      <c r="S1192" s="229">
        <v>0</v>
      </c>
      <c r="T1192" s="230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31" t="s">
        <v>171</v>
      </c>
      <c r="AT1192" s="231" t="s">
        <v>166</v>
      </c>
      <c r="AU1192" s="231" t="s">
        <v>106</v>
      </c>
      <c r="AY1192" s="19" t="s">
        <v>163</v>
      </c>
      <c r="BE1192" s="232">
        <f>IF(N1192="základní",J1192,0)</f>
        <v>0</v>
      </c>
      <c r="BF1192" s="232">
        <f>IF(N1192="snížená",J1192,0)</f>
        <v>0</v>
      </c>
      <c r="BG1192" s="232">
        <f>IF(N1192="zákl. přenesená",J1192,0)</f>
        <v>0</v>
      </c>
      <c r="BH1192" s="232">
        <f>IF(N1192="sníž. přenesená",J1192,0)</f>
        <v>0</v>
      </c>
      <c r="BI1192" s="232">
        <f>IF(N1192="nulová",J1192,0)</f>
        <v>0</v>
      </c>
      <c r="BJ1192" s="19" t="s">
        <v>106</v>
      </c>
      <c r="BK1192" s="232">
        <f>ROUND(I1192*H1192,2)</f>
        <v>0</v>
      </c>
      <c r="BL1192" s="19" t="s">
        <v>171</v>
      </c>
      <c r="BM1192" s="231" t="s">
        <v>2752</v>
      </c>
    </row>
    <row r="1193" s="13" customFormat="1">
      <c r="A1193" s="13"/>
      <c r="B1193" s="233"/>
      <c r="C1193" s="234"/>
      <c r="D1193" s="235" t="s">
        <v>173</v>
      </c>
      <c r="E1193" s="236" t="s">
        <v>19</v>
      </c>
      <c r="F1193" s="237" t="s">
        <v>2753</v>
      </c>
      <c r="G1193" s="234"/>
      <c r="H1193" s="238">
        <v>1</v>
      </c>
      <c r="I1193" s="239"/>
      <c r="J1193" s="234"/>
      <c r="K1193" s="234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173</v>
      </c>
      <c r="AU1193" s="244" t="s">
        <v>106</v>
      </c>
      <c r="AV1193" s="13" t="s">
        <v>106</v>
      </c>
      <c r="AW1193" s="13" t="s">
        <v>33</v>
      </c>
      <c r="AX1193" s="13" t="s">
        <v>80</v>
      </c>
      <c r="AY1193" s="244" t="s">
        <v>163</v>
      </c>
    </row>
    <row r="1194" s="2" customFormat="1" ht="33" customHeight="1">
      <c r="A1194" s="40"/>
      <c r="B1194" s="41"/>
      <c r="C1194" s="220" t="s">
        <v>2754</v>
      </c>
      <c r="D1194" s="220" t="s">
        <v>166</v>
      </c>
      <c r="E1194" s="221" t="s">
        <v>2755</v>
      </c>
      <c r="F1194" s="222" t="s">
        <v>2702</v>
      </c>
      <c r="G1194" s="223" t="s">
        <v>355</v>
      </c>
      <c r="H1194" s="224">
        <v>1</v>
      </c>
      <c r="I1194" s="225"/>
      <c r="J1194" s="226">
        <f>ROUND(I1194*H1194,2)</f>
        <v>0</v>
      </c>
      <c r="K1194" s="222" t="s">
        <v>19</v>
      </c>
      <c r="L1194" s="46"/>
      <c r="M1194" s="227" t="s">
        <v>19</v>
      </c>
      <c r="N1194" s="228" t="s">
        <v>44</v>
      </c>
      <c r="O1194" s="86"/>
      <c r="P1194" s="229">
        <f>O1194*H1194</f>
        <v>0</v>
      </c>
      <c r="Q1194" s="229">
        <v>0</v>
      </c>
      <c r="R1194" s="229">
        <f>Q1194*H1194</f>
        <v>0</v>
      </c>
      <c r="S1194" s="229">
        <v>0</v>
      </c>
      <c r="T1194" s="230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31" t="s">
        <v>171</v>
      </c>
      <c r="AT1194" s="231" t="s">
        <v>166</v>
      </c>
      <c r="AU1194" s="231" t="s">
        <v>106</v>
      </c>
      <c r="AY1194" s="19" t="s">
        <v>163</v>
      </c>
      <c r="BE1194" s="232">
        <f>IF(N1194="základní",J1194,0)</f>
        <v>0</v>
      </c>
      <c r="BF1194" s="232">
        <f>IF(N1194="snížená",J1194,0)</f>
        <v>0</v>
      </c>
      <c r="BG1194" s="232">
        <f>IF(N1194="zákl. přenesená",J1194,0)</f>
        <v>0</v>
      </c>
      <c r="BH1194" s="232">
        <f>IF(N1194="sníž. přenesená",J1194,0)</f>
        <v>0</v>
      </c>
      <c r="BI1194" s="232">
        <f>IF(N1194="nulová",J1194,0)</f>
        <v>0</v>
      </c>
      <c r="BJ1194" s="19" t="s">
        <v>106</v>
      </c>
      <c r="BK1194" s="232">
        <f>ROUND(I1194*H1194,2)</f>
        <v>0</v>
      </c>
      <c r="BL1194" s="19" t="s">
        <v>171</v>
      </c>
      <c r="BM1194" s="231" t="s">
        <v>2756</v>
      </c>
    </row>
    <row r="1195" s="13" customFormat="1">
      <c r="A1195" s="13"/>
      <c r="B1195" s="233"/>
      <c r="C1195" s="234"/>
      <c r="D1195" s="235" t="s">
        <v>173</v>
      </c>
      <c r="E1195" s="236" t="s">
        <v>19</v>
      </c>
      <c r="F1195" s="237" t="s">
        <v>2757</v>
      </c>
      <c r="G1195" s="234"/>
      <c r="H1195" s="238">
        <v>1</v>
      </c>
      <c r="I1195" s="239"/>
      <c r="J1195" s="234"/>
      <c r="K1195" s="234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173</v>
      </c>
      <c r="AU1195" s="244" t="s">
        <v>106</v>
      </c>
      <c r="AV1195" s="13" t="s">
        <v>106</v>
      </c>
      <c r="AW1195" s="13" t="s">
        <v>33</v>
      </c>
      <c r="AX1195" s="13" t="s">
        <v>80</v>
      </c>
      <c r="AY1195" s="244" t="s">
        <v>163</v>
      </c>
    </row>
    <row r="1196" s="2" customFormat="1" ht="33" customHeight="1">
      <c r="A1196" s="40"/>
      <c r="B1196" s="41"/>
      <c r="C1196" s="220" t="s">
        <v>2758</v>
      </c>
      <c r="D1196" s="220" t="s">
        <v>166</v>
      </c>
      <c r="E1196" s="221" t="s">
        <v>2759</v>
      </c>
      <c r="F1196" s="222" t="s">
        <v>2702</v>
      </c>
      <c r="G1196" s="223" t="s">
        <v>355</v>
      </c>
      <c r="H1196" s="224">
        <v>1</v>
      </c>
      <c r="I1196" s="225"/>
      <c r="J1196" s="226">
        <f>ROUND(I1196*H1196,2)</f>
        <v>0</v>
      </c>
      <c r="K1196" s="222" t="s">
        <v>19</v>
      </c>
      <c r="L1196" s="46"/>
      <c r="M1196" s="227" t="s">
        <v>19</v>
      </c>
      <c r="N1196" s="228" t="s">
        <v>44</v>
      </c>
      <c r="O1196" s="86"/>
      <c r="P1196" s="229">
        <f>O1196*H1196</f>
        <v>0</v>
      </c>
      <c r="Q1196" s="229">
        <v>0</v>
      </c>
      <c r="R1196" s="229">
        <f>Q1196*H1196</f>
        <v>0</v>
      </c>
      <c r="S1196" s="229">
        <v>0</v>
      </c>
      <c r="T1196" s="230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1" t="s">
        <v>171</v>
      </c>
      <c r="AT1196" s="231" t="s">
        <v>166</v>
      </c>
      <c r="AU1196" s="231" t="s">
        <v>106</v>
      </c>
      <c r="AY1196" s="19" t="s">
        <v>163</v>
      </c>
      <c r="BE1196" s="232">
        <f>IF(N1196="základní",J1196,0)</f>
        <v>0</v>
      </c>
      <c r="BF1196" s="232">
        <f>IF(N1196="snížená",J1196,0)</f>
        <v>0</v>
      </c>
      <c r="BG1196" s="232">
        <f>IF(N1196="zákl. přenesená",J1196,0)</f>
        <v>0</v>
      </c>
      <c r="BH1196" s="232">
        <f>IF(N1196="sníž. přenesená",J1196,0)</f>
        <v>0</v>
      </c>
      <c r="BI1196" s="232">
        <f>IF(N1196="nulová",J1196,0)</f>
        <v>0</v>
      </c>
      <c r="BJ1196" s="19" t="s">
        <v>106</v>
      </c>
      <c r="BK1196" s="232">
        <f>ROUND(I1196*H1196,2)</f>
        <v>0</v>
      </c>
      <c r="BL1196" s="19" t="s">
        <v>171</v>
      </c>
      <c r="BM1196" s="231" t="s">
        <v>2760</v>
      </c>
    </row>
    <row r="1197" s="13" customFormat="1">
      <c r="A1197" s="13"/>
      <c r="B1197" s="233"/>
      <c r="C1197" s="234"/>
      <c r="D1197" s="235" t="s">
        <v>173</v>
      </c>
      <c r="E1197" s="236" t="s">
        <v>19</v>
      </c>
      <c r="F1197" s="237" t="s">
        <v>2761</v>
      </c>
      <c r="G1197" s="234"/>
      <c r="H1197" s="238">
        <v>1</v>
      </c>
      <c r="I1197" s="239"/>
      <c r="J1197" s="234"/>
      <c r="K1197" s="234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173</v>
      </c>
      <c r="AU1197" s="244" t="s">
        <v>106</v>
      </c>
      <c r="AV1197" s="13" t="s">
        <v>106</v>
      </c>
      <c r="AW1197" s="13" t="s">
        <v>33</v>
      </c>
      <c r="AX1197" s="13" t="s">
        <v>80</v>
      </c>
      <c r="AY1197" s="244" t="s">
        <v>163</v>
      </c>
    </row>
    <row r="1198" s="2" customFormat="1" ht="33" customHeight="1">
      <c r="A1198" s="40"/>
      <c r="B1198" s="41"/>
      <c r="C1198" s="220" t="s">
        <v>1690</v>
      </c>
      <c r="D1198" s="220" t="s">
        <v>166</v>
      </c>
      <c r="E1198" s="221" t="s">
        <v>2762</v>
      </c>
      <c r="F1198" s="222" t="s">
        <v>2702</v>
      </c>
      <c r="G1198" s="223" t="s">
        <v>355</v>
      </c>
      <c r="H1198" s="224">
        <v>1</v>
      </c>
      <c r="I1198" s="225"/>
      <c r="J1198" s="226">
        <f>ROUND(I1198*H1198,2)</f>
        <v>0</v>
      </c>
      <c r="K1198" s="222" t="s">
        <v>19</v>
      </c>
      <c r="L1198" s="46"/>
      <c r="M1198" s="227" t="s">
        <v>19</v>
      </c>
      <c r="N1198" s="228" t="s">
        <v>44</v>
      </c>
      <c r="O1198" s="86"/>
      <c r="P1198" s="229">
        <f>O1198*H1198</f>
        <v>0</v>
      </c>
      <c r="Q1198" s="229">
        <v>0</v>
      </c>
      <c r="R1198" s="229">
        <f>Q1198*H1198</f>
        <v>0</v>
      </c>
      <c r="S1198" s="229">
        <v>0</v>
      </c>
      <c r="T1198" s="230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1" t="s">
        <v>171</v>
      </c>
      <c r="AT1198" s="231" t="s">
        <v>166</v>
      </c>
      <c r="AU1198" s="231" t="s">
        <v>106</v>
      </c>
      <c r="AY1198" s="19" t="s">
        <v>163</v>
      </c>
      <c r="BE1198" s="232">
        <f>IF(N1198="základní",J1198,0)</f>
        <v>0</v>
      </c>
      <c r="BF1198" s="232">
        <f>IF(N1198="snížená",J1198,0)</f>
        <v>0</v>
      </c>
      <c r="BG1198" s="232">
        <f>IF(N1198="zákl. přenesená",J1198,0)</f>
        <v>0</v>
      </c>
      <c r="BH1198" s="232">
        <f>IF(N1198="sníž. přenesená",J1198,0)</f>
        <v>0</v>
      </c>
      <c r="BI1198" s="232">
        <f>IF(N1198="nulová",J1198,0)</f>
        <v>0</v>
      </c>
      <c r="BJ1198" s="19" t="s">
        <v>106</v>
      </c>
      <c r="BK1198" s="232">
        <f>ROUND(I1198*H1198,2)</f>
        <v>0</v>
      </c>
      <c r="BL1198" s="19" t="s">
        <v>171</v>
      </c>
      <c r="BM1198" s="231" t="s">
        <v>2763</v>
      </c>
    </row>
    <row r="1199" s="13" customFormat="1">
      <c r="A1199" s="13"/>
      <c r="B1199" s="233"/>
      <c r="C1199" s="234"/>
      <c r="D1199" s="235" t="s">
        <v>173</v>
      </c>
      <c r="E1199" s="236" t="s">
        <v>19</v>
      </c>
      <c r="F1199" s="237" t="s">
        <v>2764</v>
      </c>
      <c r="G1199" s="234"/>
      <c r="H1199" s="238">
        <v>1</v>
      </c>
      <c r="I1199" s="239"/>
      <c r="J1199" s="234"/>
      <c r="K1199" s="234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173</v>
      </c>
      <c r="AU1199" s="244" t="s">
        <v>106</v>
      </c>
      <c r="AV1199" s="13" t="s">
        <v>106</v>
      </c>
      <c r="AW1199" s="13" t="s">
        <v>33</v>
      </c>
      <c r="AX1199" s="13" t="s">
        <v>80</v>
      </c>
      <c r="AY1199" s="244" t="s">
        <v>163</v>
      </c>
    </row>
    <row r="1200" s="2" customFormat="1" ht="33" customHeight="1">
      <c r="A1200" s="40"/>
      <c r="B1200" s="41"/>
      <c r="C1200" s="220" t="s">
        <v>2765</v>
      </c>
      <c r="D1200" s="220" t="s">
        <v>166</v>
      </c>
      <c r="E1200" s="221" t="s">
        <v>2766</v>
      </c>
      <c r="F1200" s="222" t="s">
        <v>2702</v>
      </c>
      <c r="G1200" s="223" t="s">
        <v>355</v>
      </c>
      <c r="H1200" s="224">
        <v>1</v>
      </c>
      <c r="I1200" s="225"/>
      <c r="J1200" s="226">
        <f>ROUND(I1200*H1200,2)</f>
        <v>0</v>
      </c>
      <c r="K1200" s="222" t="s">
        <v>19</v>
      </c>
      <c r="L1200" s="46"/>
      <c r="M1200" s="227" t="s">
        <v>19</v>
      </c>
      <c r="N1200" s="228" t="s">
        <v>44</v>
      </c>
      <c r="O1200" s="86"/>
      <c r="P1200" s="229">
        <f>O1200*H1200</f>
        <v>0</v>
      </c>
      <c r="Q1200" s="229">
        <v>0</v>
      </c>
      <c r="R1200" s="229">
        <f>Q1200*H1200</f>
        <v>0</v>
      </c>
      <c r="S1200" s="229">
        <v>0</v>
      </c>
      <c r="T1200" s="230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1" t="s">
        <v>171</v>
      </c>
      <c r="AT1200" s="231" t="s">
        <v>166</v>
      </c>
      <c r="AU1200" s="231" t="s">
        <v>106</v>
      </c>
      <c r="AY1200" s="19" t="s">
        <v>163</v>
      </c>
      <c r="BE1200" s="232">
        <f>IF(N1200="základní",J1200,0)</f>
        <v>0</v>
      </c>
      <c r="BF1200" s="232">
        <f>IF(N1200="snížená",J1200,0)</f>
        <v>0</v>
      </c>
      <c r="BG1200" s="232">
        <f>IF(N1200="zákl. přenesená",J1200,0)</f>
        <v>0</v>
      </c>
      <c r="BH1200" s="232">
        <f>IF(N1200="sníž. přenesená",J1200,0)</f>
        <v>0</v>
      </c>
      <c r="BI1200" s="232">
        <f>IF(N1200="nulová",J1200,0)</f>
        <v>0</v>
      </c>
      <c r="BJ1200" s="19" t="s">
        <v>106</v>
      </c>
      <c r="BK1200" s="232">
        <f>ROUND(I1200*H1200,2)</f>
        <v>0</v>
      </c>
      <c r="BL1200" s="19" t="s">
        <v>171</v>
      </c>
      <c r="BM1200" s="231" t="s">
        <v>2767</v>
      </c>
    </row>
    <row r="1201" s="13" customFormat="1">
      <c r="A1201" s="13"/>
      <c r="B1201" s="233"/>
      <c r="C1201" s="234"/>
      <c r="D1201" s="235" t="s">
        <v>173</v>
      </c>
      <c r="E1201" s="236" t="s">
        <v>19</v>
      </c>
      <c r="F1201" s="237" t="s">
        <v>2768</v>
      </c>
      <c r="G1201" s="234"/>
      <c r="H1201" s="238">
        <v>1</v>
      </c>
      <c r="I1201" s="239"/>
      <c r="J1201" s="234"/>
      <c r="K1201" s="234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173</v>
      </c>
      <c r="AU1201" s="244" t="s">
        <v>106</v>
      </c>
      <c r="AV1201" s="13" t="s">
        <v>106</v>
      </c>
      <c r="AW1201" s="13" t="s">
        <v>33</v>
      </c>
      <c r="AX1201" s="13" t="s">
        <v>80</v>
      </c>
      <c r="AY1201" s="244" t="s">
        <v>163</v>
      </c>
    </row>
    <row r="1202" s="2" customFormat="1" ht="33" customHeight="1">
      <c r="A1202" s="40"/>
      <c r="B1202" s="41"/>
      <c r="C1202" s="220" t="s">
        <v>2769</v>
      </c>
      <c r="D1202" s="220" t="s">
        <v>166</v>
      </c>
      <c r="E1202" s="221" t="s">
        <v>2770</v>
      </c>
      <c r="F1202" s="222" t="s">
        <v>2702</v>
      </c>
      <c r="G1202" s="223" t="s">
        <v>355</v>
      </c>
      <c r="H1202" s="224">
        <v>1</v>
      </c>
      <c r="I1202" s="225"/>
      <c r="J1202" s="226">
        <f>ROUND(I1202*H1202,2)</f>
        <v>0</v>
      </c>
      <c r="K1202" s="222" t="s">
        <v>19</v>
      </c>
      <c r="L1202" s="46"/>
      <c r="M1202" s="227" t="s">
        <v>19</v>
      </c>
      <c r="N1202" s="228" t="s">
        <v>44</v>
      </c>
      <c r="O1202" s="86"/>
      <c r="P1202" s="229">
        <f>O1202*H1202</f>
        <v>0</v>
      </c>
      <c r="Q1202" s="229">
        <v>0</v>
      </c>
      <c r="R1202" s="229">
        <f>Q1202*H1202</f>
        <v>0</v>
      </c>
      <c r="S1202" s="229">
        <v>0</v>
      </c>
      <c r="T1202" s="230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31" t="s">
        <v>171</v>
      </c>
      <c r="AT1202" s="231" t="s">
        <v>166</v>
      </c>
      <c r="AU1202" s="231" t="s">
        <v>106</v>
      </c>
      <c r="AY1202" s="19" t="s">
        <v>163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9" t="s">
        <v>106</v>
      </c>
      <c r="BK1202" s="232">
        <f>ROUND(I1202*H1202,2)</f>
        <v>0</v>
      </c>
      <c r="BL1202" s="19" t="s">
        <v>171</v>
      </c>
      <c r="BM1202" s="231" t="s">
        <v>2771</v>
      </c>
    </row>
    <row r="1203" s="13" customFormat="1">
      <c r="A1203" s="13"/>
      <c r="B1203" s="233"/>
      <c r="C1203" s="234"/>
      <c r="D1203" s="235" t="s">
        <v>173</v>
      </c>
      <c r="E1203" s="236" t="s">
        <v>19</v>
      </c>
      <c r="F1203" s="237" t="s">
        <v>2772</v>
      </c>
      <c r="G1203" s="234"/>
      <c r="H1203" s="238">
        <v>1</v>
      </c>
      <c r="I1203" s="239"/>
      <c r="J1203" s="234"/>
      <c r="K1203" s="234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173</v>
      </c>
      <c r="AU1203" s="244" t="s">
        <v>106</v>
      </c>
      <c r="AV1203" s="13" t="s">
        <v>106</v>
      </c>
      <c r="AW1203" s="13" t="s">
        <v>33</v>
      </c>
      <c r="AX1203" s="13" t="s">
        <v>80</v>
      </c>
      <c r="AY1203" s="244" t="s">
        <v>163</v>
      </c>
    </row>
    <row r="1204" s="2" customFormat="1" ht="33" customHeight="1">
      <c r="A1204" s="40"/>
      <c r="B1204" s="41"/>
      <c r="C1204" s="220" t="s">
        <v>2773</v>
      </c>
      <c r="D1204" s="220" t="s">
        <v>166</v>
      </c>
      <c r="E1204" s="221" t="s">
        <v>2774</v>
      </c>
      <c r="F1204" s="222" t="s">
        <v>2702</v>
      </c>
      <c r="G1204" s="223" t="s">
        <v>355</v>
      </c>
      <c r="H1204" s="224">
        <v>1</v>
      </c>
      <c r="I1204" s="225"/>
      <c r="J1204" s="226">
        <f>ROUND(I1204*H1204,2)</f>
        <v>0</v>
      </c>
      <c r="K1204" s="222" t="s">
        <v>19</v>
      </c>
      <c r="L1204" s="46"/>
      <c r="M1204" s="227" t="s">
        <v>19</v>
      </c>
      <c r="N1204" s="228" t="s">
        <v>44</v>
      </c>
      <c r="O1204" s="86"/>
      <c r="P1204" s="229">
        <f>O1204*H1204</f>
        <v>0</v>
      </c>
      <c r="Q1204" s="229">
        <v>0</v>
      </c>
      <c r="R1204" s="229">
        <f>Q1204*H1204</f>
        <v>0</v>
      </c>
      <c r="S1204" s="229">
        <v>0</v>
      </c>
      <c r="T1204" s="230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1" t="s">
        <v>171</v>
      </c>
      <c r="AT1204" s="231" t="s">
        <v>166</v>
      </c>
      <c r="AU1204" s="231" t="s">
        <v>106</v>
      </c>
      <c r="AY1204" s="19" t="s">
        <v>163</v>
      </c>
      <c r="BE1204" s="232">
        <f>IF(N1204="základní",J1204,0)</f>
        <v>0</v>
      </c>
      <c r="BF1204" s="232">
        <f>IF(N1204="snížená",J1204,0)</f>
        <v>0</v>
      </c>
      <c r="BG1204" s="232">
        <f>IF(N1204="zákl. přenesená",J1204,0)</f>
        <v>0</v>
      </c>
      <c r="BH1204" s="232">
        <f>IF(N1204="sníž. přenesená",J1204,0)</f>
        <v>0</v>
      </c>
      <c r="BI1204" s="232">
        <f>IF(N1204="nulová",J1204,0)</f>
        <v>0</v>
      </c>
      <c r="BJ1204" s="19" t="s">
        <v>106</v>
      </c>
      <c r="BK1204" s="232">
        <f>ROUND(I1204*H1204,2)</f>
        <v>0</v>
      </c>
      <c r="BL1204" s="19" t="s">
        <v>171</v>
      </c>
      <c r="BM1204" s="231" t="s">
        <v>2775</v>
      </c>
    </row>
    <row r="1205" s="13" customFormat="1">
      <c r="A1205" s="13"/>
      <c r="B1205" s="233"/>
      <c r="C1205" s="234"/>
      <c r="D1205" s="235" t="s">
        <v>173</v>
      </c>
      <c r="E1205" s="236" t="s">
        <v>19</v>
      </c>
      <c r="F1205" s="237" t="s">
        <v>2776</v>
      </c>
      <c r="G1205" s="234"/>
      <c r="H1205" s="238">
        <v>1</v>
      </c>
      <c r="I1205" s="239"/>
      <c r="J1205" s="234"/>
      <c r="K1205" s="234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173</v>
      </c>
      <c r="AU1205" s="244" t="s">
        <v>106</v>
      </c>
      <c r="AV1205" s="13" t="s">
        <v>106</v>
      </c>
      <c r="AW1205" s="13" t="s">
        <v>33</v>
      </c>
      <c r="AX1205" s="13" t="s">
        <v>80</v>
      </c>
      <c r="AY1205" s="244" t="s">
        <v>163</v>
      </c>
    </row>
    <row r="1206" s="2" customFormat="1" ht="21.75" customHeight="1">
      <c r="A1206" s="40"/>
      <c r="B1206" s="41"/>
      <c r="C1206" s="220" t="s">
        <v>2777</v>
      </c>
      <c r="D1206" s="220" t="s">
        <v>166</v>
      </c>
      <c r="E1206" s="221" t="s">
        <v>2778</v>
      </c>
      <c r="F1206" s="222" t="s">
        <v>2605</v>
      </c>
      <c r="G1206" s="223" t="s">
        <v>355</v>
      </c>
      <c r="H1206" s="224">
        <v>1</v>
      </c>
      <c r="I1206" s="225"/>
      <c r="J1206" s="226">
        <f>ROUND(I1206*H1206,2)</f>
        <v>0</v>
      </c>
      <c r="K1206" s="222" t="s">
        <v>19</v>
      </c>
      <c r="L1206" s="46"/>
      <c r="M1206" s="227" t="s">
        <v>19</v>
      </c>
      <c r="N1206" s="228" t="s">
        <v>44</v>
      </c>
      <c r="O1206" s="86"/>
      <c r="P1206" s="229">
        <f>O1206*H1206</f>
        <v>0</v>
      </c>
      <c r="Q1206" s="229">
        <v>0</v>
      </c>
      <c r="R1206" s="229">
        <f>Q1206*H1206</f>
        <v>0</v>
      </c>
      <c r="S1206" s="229">
        <v>0</v>
      </c>
      <c r="T1206" s="230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1" t="s">
        <v>171</v>
      </c>
      <c r="AT1206" s="231" t="s">
        <v>166</v>
      </c>
      <c r="AU1206" s="231" t="s">
        <v>106</v>
      </c>
      <c r="AY1206" s="19" t="s">
        <v>163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9" t="s">
        <v>106</v>
      </c>
      <c r="BK1206" s="232">
        <f>ROUND(I1206*H1206,2)</f>
        <v>0</v>
      </c>
      <c r="BL1206" s="19" t="s">
        <v>171</v>
      </c>
      <c r="BM1206" s="231" t="s">
        <v>2779</v>
      </c>
    </row>
    <row r="1207" s="13" customFormat="1">
      <c r="A1207" s="13"/>
      <c r="B1207" s="233"/>
      <c r="C1207" s="234"/>
      <c r="D1207" s="235" t="s">
        <v>173</v>
      </c>
      <c r="E1207" s="236" t="s">
        <v>19</v>
      </c>
      <c r="F1207" s="237" t="s">
        <v>2780</v>
      </c>
      <c r="G1207" s="234"/>
      <c r="H1207" s="238">
        <v>1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173</v>
      </c>
      <c r="AU1207" s="244" t="s">
        <v>106</v>
      </c>
      <c r="AV1207" s="13" t="s">
        <v>106</v>
      </c>
      <c r="AW1207" s="13" t="s">
        <v>33</v>
      </c>
      <c r="AX1207" s="13" t="s">
        <v>80</v>
      </c>
      <c r="AY1207" s="244" t="s">
        <v>163</v>
      </c>
    </row>
    <row r="1208" s="2" customFormat="1" ht="21.75" customHeight="1">
      <c r="A1208" s="40"/>
      <c r="B1208" s="41"/>
      <c r="C1208" s="220" t="s">
        <v>2781</v>
      </c>
      <c r="D1208" s="220" t="s">
        <v>166</v>
      </c>
      <c r="E1208" s="221" t="s">
        <v>2782</v>
      </c>
      <c r="F1208" s="222" t="s">
        <v>2605</v>
      </c>
      <c r="G1208" s="223" t="s">
        <v>355</v>
      </c>
      <c r="H1208" s="224">
        <v>1</v>
      </c>
      <c r="I1208" s="225"/>
      <c r="J1208" s="226">
        <f>ROUND(I1208*H1208,2)</f>
        <v>0</v>
      </c>
      <c r="K1208" s="222" t="s">
        <v>19</v>
      </c>
      <c r="L1208" s="46"/>
      <c r="M1208" s="227" t="s">
        <v>19</v>
      </c>
      <c r="N1208" s="228" t="s">
        <v>44</v>
      </c>
      <c r="O1208" s="86"/>
      <c r="P1208" s="229">
        <f>O1208*H1208</f>
        <v>0</v>
      </c>
      <c r="Q1208" s="229">
        <v>0</v>
      </c>
      <c r="R1208" s="229">
        <f>Q1208*H1208</f>
        <v>0</v>
      </c>
      <c r="S1208" s="229">
        <v>0</v>
      </c>
      <c r="T1208" s="230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31" t="s">
        <v>171</v>
      </c>
      <c r="AT1208" s="231" t="s">
        <v>166</v>
      </c>
      <c r="AU1208" s="231" t="s">
        <v>106</v>
      </c>
      <c r="AY1208" s="19" t="s">
        <v>163</v>
      </c>
      <c r="BE1208" s="232">
        <f>IF(N1208="základní",J1208,0)</f>
        <v>0</v>
      </c>
      <c r="BF1208" s="232">
        <f>IF(N1208="snížená",J1208,0)</f>
        <v>0</v>
      </c>
      <c r="BG1208" s="232">
        <f>IF(N1208="zákl. přenesená",J1208,0)</f>
        <v>0</v>
      </c>
      <c r="BH1208" s="232">
        <f>IF(N1208="sníž. přenesená",J1208,0)</f>
        <v>0</v>
      </c>
      <c r="BI1208" s="232">
        <f>IF(N1208="nulová",J1208,0)</f>
        <v>0</v>
      </c>
      <c r="BJ1208" s="19" t="s">
        <v>106</v>
      </c>
      <c r="BK1208" s="232">
        <f>ROUND(I1208*H1208,2)</f>
        <v>0</v>
      </c>
      <c r="BL1208" s="19" t="s">
        <v>171</v>
      </c>
      <c r="BM1208" s="231" t="s">
        <v>2783</v>
      </c>
    </row>
    <row r="1209" s="13" customFormat="1">
      <c r="A1209" s="13"/>
      <c r="B1209" s="233"/>
      <c r="C1209" s="234"/>
      <c r="D1209" s="235" t="s">
        <v>173</v>
      </c>
      <c r="E1209" s="236" t="s">
        <v>19</v>
      </c>
      <c r="F1209" s="237" t="s">
        <v>2784</v>
      </c>
      <c r="G1209" s="234"/>
      <c r="H1209" s="238">
        <v>1</v>
      </c>
      <c r="I1209" s="239"/>
      <c r="J1209" s="234"/>
      <c r="K1209" s="234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173</v>
      </c>
      <c r="AU1209" s="244" t="s">
        <v>106</v>
      </c>
      <c r="AV1209" s="13" t="s">
        <v>106</v>
      </c>
      <c r="AW1209" s="13" t="s">
        <v>33</v>
      </c>
      <c r="AX1209" s="13" t="s">
        <v>80</v>
      </c>
      <c r="AY1209" s="244" t="s">
        <v>163</v>
      </c>
    </row>
    <row r="1210" s="2" customFormat="1" ht="33" customHeight="1">
      <c r="A1210" s="40"/>
      <c r="B1210" s="41"/>
      <c r="C1210" s="220" t="s">
        <v>2785</v>
      </c>
      <c r="D1210" s="220" t="s">
        <v>166</v>
      </c>
      <c r="E1210" s="221" t="s">
        <v>2786</v>
      </c>
      <c r="F1210" s="222" t="s">
        <v>2592</v>
      </c>
      <c r="G1210" s="223" t="s">
        <v>355</v>
      </c>
      <c r="H1210" s="224">
        <v>1</v>
      </c>
      <c r="I1210" s="225"/>
      <c r="J1210" s="226">
        <f>ROUND(I1210*H1210,2)</f>
        <v>0</v>
      </c>
      <c r="K1210" s="222" t="s">
        <v>19</v>
      </c>
      <c r="L1210" s="46"/>
      <c r="M1210" s="227" t="s">
        <v>19</v>
      </c>
      <c r="N1210" s="228" t="s">
        <v>44</v>
      </c>
      <c r="O1210" s="86"/>
      <c r="P1210" s="229">
        <f>O1210*H1210</f>
        <v>0</v>
      </c>
      <c r="Q1210" s="229">
        <v>0</v>
      </c>
      <c r="R1210" s="229">
        <f>Q1210*H1210</f>
        <v>0</v>
      </c>
      <c r="S1210" s="229">
        <v>0</v>
      </c>
      <c r="T1210" s="230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1" t="s">
        <v>171</v>
      </c>
      <c r="AT1210" s="231" t="s">
        <v>166</v>
      </c>
      <c r="AU1210" s="231" t="s">
        <v>106</v>
      </c>
      <c r="AY1210" s="19" t="s">
        <v>163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9" t="s">
        <v>106</v>
      </c>
      <c r="BK1210" s="232">
        <f>ROUND(I1210*H1210,2)</f>
        <v>0</v>
      </c>
      <c r="BL1210" s="19" t="s">
        <v>171</v>
      </c>
      <c r="BM1210" s="231" t="s">
        <v>2787</v>
      </c>
    </row>
    <row r="1211" s="13" customFormat="1">
      <c r="A1211" s="13"/>
      <c r="B1211" s="233"/>
      <c r="C1211" s="234"/>
      <c r="D1211" s="235" t="s">
        <v>173</v>
      </c>
      <c r="E1211" s="236" t="s">
        <v>19</v>
      </c>
      <c r="F1211" s="237" t="s">
        <v>2788</v>
      </c>
      <c r="G1211" s="234"/>
      <c r="H1211" s="238">
        <v>1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173</v>
      </c>
      <c r="AU1211" s="244" t="s">
        <v>106</v>
      </c>
      <c r="AV1211" s="13" t="s">
        <v>106</v>
      </c>
      <c r="AW1211" s="13" t="s">
        <v>33</v>
      </c>
      <c r="AX1211" s="13" t="s">
        <v>80</v>
      </c>
      <c r="AY1211" s="244" t="s">
        <v>163</v>
      </c>
    </row>
    <row r="1212" s="2" customFormat="1" ht="33" customHeight="1">
      <c r="A1212" s="40"/>
      <c r="B1212" s="41"/>
      <c r="C1212" s="220" t="s">
        <v>2789</v>
      </c>
      <c r="D1212" s="220" t="s">
        <v>166</v>
      </c>
      <c r="E1212" s="221" t="s">
        <v>2790</v>
      </c>
      <c r="F1212" s="222" t="s">
        <v>2587</v>
      </c>
      <c r="G1212" s="223" t="s">
        <v>355</v>
      </c>
      <c r="H1212" s="224">
        <v>1</v>
      </c>
      <c r="I1212" s="225"/>
      <c r="J1212" s="226">
        <f>ROUND(I1212*H1212,2)</f>
        <v>0</v>
      </c>
      <c r="K1212" s="222" t="s">
        <v>19</v>
      </c>
      <c r="L1212" s="46"/>
      <c r="M1212" s="227" t="s">
        <v>19</v>
      </c>
      <c r="N1212" s="228" t="s">
        <v>44</v>
      </c>
      <c r="O1212" s="86"/>
      <c r="P1212" s="229">
        <f>O1212*H1212</f>
        <v>0</v>
      </c>
      <c r="Q1212" s="229">
        <v>0</v>
      </c>
      <c r="R1212" s="229">
        <f>Q1212*H1212</f>
        <v>0</v>
      </c>
      <c r="S1212" s="229">
        <v>0</v>
      </c>
      <c r="T1212" s="230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31" t="s">
        <v>171</v>
      </c>
      <c r="AT1212" s="231" t="s">
        <v>166</v>
      </c>
      <c r="AU1212" s="231" t="s">
        <v>106</v>
      </c>
      <c r="AY1212" s="19" t="s">
        <v>163</v>
      </c>
      <c r="BE1212" s="232">
        <f>IF(N1212="základní",J1212,0)</f>
        <v>0</v>
      </c>
      <c r="BF1212" s="232">
        <f>IF(N1212="snížená",J1212,0)</f>
        <v>0</v>
      </c>
      <c r="BG1212" s="232">
        <f>IF(N1212="zákl. přenesená",J1212,0)</f>
        <v>0</v>
      </c>
      <c r="BH1212" s="232">
        <f>IF(N1212="sníž. přenesená",J1212,0)</f>
        <v>0</v>
      </c>
      <c r="BI1212" s="232">
        <f>IF(N1212="nulová",J1212,0)</f>
        <v>0</v>
      </c>
      <c r="BJ1212" s="19" t="s">
        <v>106</v>
      </c>
      <c r="BK1212" s="232">
        <f>ROUND(I1212*H1212,2)</f>
        <v>0</v>
      </c>
      <c r="BL1212" s="19" t="s">
        <v>171</v>
      </c>
      <c r="BM1212" s="231" t="s">
        <v>2791</v>
      </c>
    </row>
    <row r="1213" s="13" customFormat="1">
      <c r="A1213" s="13"/>
      <c r="B1213" s="233"/>
      <c r="C1213" s="234"/>
      <c r="D1213" s="235" t="s">
        <v>173</v>
      </c>
      <c r="E1213" s="236" t="s">
        <v>19</v>
      </c>
      <c r="F1213" s="237" t="s">
        <v>2792</v>
      </c>
      <c r="G1213" s="234"/>
      <c r="H1213" s="238">
        <v>1</v>
      </c>
      <c r="I1213" s="239"/>
      <c r="J1213" s="234"/>
      <c r="K1213" s="234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173</v>
      </c>
      <c r="AU1213" s="244" t="s">
        <v>106</v>
      </c>
      <c r="AV1213" s="13" t="s">
        <v>106</v>
      </c>
      <c r="AW1213" s="13" t="s">
        <v>33</v>
      </c>
      <c r="AX1213" s="13" t="s">
        <v>80</v>
      </c>
      <c r="AY1213" s="244" t="s">
        <v>163</v>
      </c>
    </row>
    <row r="1214" s="2" customFormat="1" ht="33" customHeight="1">
      <c r="A1214" s="40"/>
      <c r="B1214" s="41"/>
      <c r="C1214" s="220" t="s">
        <v>2793</v>
      </c>
      <c r="D1214" s="220" t="s">
        <v>166</v>
      </c>
      <c r="E1214" s="221" t="s">
        <v>2794</v>
      </c>
      <c r="F1214" s="222" t="s">
        <v>2702</v>
      </c>
      <c r="G1214" s="223" t="s">
        <v>355</v>
      </c>
      <c r="H1214" s="224">
        <v>1</v>
      </c>
      <c r="I1214" s="225"/>
      <c r="J1214" s="226">
        <f>ROUND(I1214*H1214,2)</f>
        <v>0</v>
      </c>
      <c r="K1214" s="222" t="s">
        <v>19</v>
      </c>
      <c r="L1214" s="46"/>
      <c r="M1214" s="227" t="s">
        <v>19</v>
      </c>
      <c r="N1214" s="228" t="s">
        <v>44</v>
      </c>
      <c r="O1214" s="86"/>
      <c r="P1214" s="229">
        <f>O1214*H1214</f>
        <v>0</v>
      </c>
      <c r="Q1214" s="229">
        <v>0</v>
      </c>
      <c r="R1214" s="229">
        <f>Q1214*H1214</f>
        <v>0</v>
      </c>
      <c r="S1214" s="229">
        <v>0</v>
      </c>
      <c r="T1214" s="230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31" t="s">
        <v>171</v>
      </c>
      <c r="AT1214" s="231" t="s">
        <v>166</v>
      </c>
      <c r="AU1214" s="231" t="s">
        <v>106</v>
      </c>
      <c r="AY1214" s="19" t="s">
        <v>163</v>
      </c>
      <c r="BE1214" s="232">
        <f>IF(N1214="základní",J1214,0)</f>
        <v>0</v>
      </c>
      <c r="BF1214" s="232">
        <f>IF(N1214="snížená",J1214,0)</f>
        <v>0</v>
      </c>
      <c r="BG1214" s="232">
        <f>IF(N1214="zákl. přenesená",J1214,0)</f>
        <v>0</v>
      </c>
      <c r="BH1214" s="232">
        <f>IF(N1214="sníž. přenesená",J1214,0)</f>
        <v>0</v>
      </c>
      <c r="BI1214" s="232">
        <f>IF(N1214="nulová",J1214,0)</f>
        <v>0</v>
      </c>
      <c r="BJ1214" s="19" t="s">
        <v>106</v>
      </c>
      <c r="BK1214" s="232">
        <f>ROUND(I1214*H1214,2)</f>
        <v>0</v>
      </c>
      <c r="BL1214" s="19" t="s">
        <v>171</v>
      </c>
      <c r="BM1214" s="231" t="s">
        <v>2795</v>
      </c>
    </row>
    <row r="1215" s="13" customFormat="1">
      <c r="A1215" s="13"/>
      <c r="B1215" s="233"/>
      <c r="C1215" s="234"/>
      <c r="D1215" s="235" t="s">
        <v>173</v>
      </c>
      <c r="E1215" s="236" t="s">
        <v>19</v>
      </c>
      <c r="F1215" s="237" t="s">
        <v>2796</v>
      </c>
      <c r="G1215" s="234"/>
      <c r="H1215" s="238">
        <v>1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173</v>
      </c>
      <c r="AU1215" s="244" t="s">
        <v>106</v>
      </c>
      <c r="AV1215" s="13" t="s">
        <v>106</v>
      </c>
      <c r="AW1215" s="13" t="s">
        <v>33</v>
      </c>
      <c r="AX1215" s="13" t="s">
        <v>80</v>
      </c>
      <c r="AY1215" s="244" t="s">
        <v>163</v>
      </c>
    </row>
    <row r="1216" s="2" customFormat="1" ht="21.75" customHeight="1">
      <c r="A1216" s="40"/>
      <c r="B1216" s="41"/>
      <c r="C1216" s="220" t="s">
        <v>2797</v>
      </c>
      <c r="D1216" s="220" t="s">
        <v>166</v>
      </c>
      <c r="E1216" s="221" t="s">
        <v>2798</v>
      </c>
      <c r="F1216" s="222" t="s">
        <v>2605</v>
      </c>
      <c r="G1216" s="223" t="s">
        <v>355</v>
      </c>
      <c r="H1216" s="224">
        <v>1</v>
      </c>
      <c r="I1216" s="225"/>
      <c r="J1216" s="226">
        <f>ROUND(I1216*H1216,2)</f>
        <v>0</v>
      </c>
      <c r="K1216" s="222" t="s">
        <v>19</v>
      </c>
      <c r="L1216" s="46"/>
      <c r="M1216" s="227" t="s">
        <v>19</v>
      </c>
      <c r="N1216" s="228" t="s">
        <v>44</v>
      </c>
      <c r="O1216" s="86"/>
      <c r="P1216" s="229">
        <f>O1216*H1216</f>
        <v>0</v>
      </c>
      <c r="Q1216" s="229">
        <v>0</v>
      </c>
      <c r="R1216" s="229">
        <f>Q1216*H1216</f>
        <v>0</v>
      </c>
      <c r="S1216" s="229">
        <v>0</v>
      </c>
      <c r="T1216" s="230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31" t="s">
        <v>171</v>
      </c>
      <c r="AT1216" s="231" t="s">
        <v>166</v>
      </c>
      <c r="AU1216" s="231" t="s">
        <v>106</v>
      </c>
      <c r="AY1216" s="19" t="s">
        <v>163</v>
      </c>
      <c r="BE1216" s="232">
        <f>IF(N1216="základní",J1216,0)</f>
        <v>0</v>
      </c>
      <c r="BF1216" s="232">
        <f>IF(N1216="snížená",J1216,0)</f>
        <v>0</v>
      </c>
      <c r="BG1216" s="232">
        <f>IF(N1216="zákl. přenesená",J1216,0)</f>
        <v>0</v>
      </c>
      <c r="BH1216" s="232">
        <f>IF(N1216="sníž. přenesená",J1216,0)</f>
        <v>0</v>
      </c>
      <c r="BI1216" s="232">
        <f>IF(N1216="nulová",J1216,0)</f>
        <v>0</v>
      </c>
      <c r="BJ1216" s="19" t="s">
        <v>106</v>
      </c>
      <c r="BK1216" s="232">
        <f>ROUND(I1216*H1216,2)</f>
        <v>0</v>
      </c>
      <c r="BL1216" s="19" t="s">
        <v>171</v>
      </c>
      <c r="BM1216" s="231" t="s">
        <v>2799</v>
      </c>
    </row>
    <row r="1217" s="13" customFormat="1">
      <c r="A1217" s="13"/>
      <c r="B1217" s="233"/>
      <c r="C1217" s="234"/>
      <c r="D1217" s="235" t="s">
        <v>173</v>
      </c>
      <c r="E1217" s="236" t="s">
        <v>19</v>
      </c>
      <c r="F1217" s="237" t="s">
        <v>2800</v>
      </c>
      <c r="G1217" s="234"/>
      <c r="H1217" s="238">
        <v>1</v>
      </c>
      <c r="I1217" s="239"/>
      <c r="J1217" s="234"/>
      <c r="K1217" s="234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173</v>
      </c>
      <c r="AU1217" s="244" t="s">
        <v>106</v>
      </c>
      <c r="AV1217" s="13" t="s">
        <v>106</v>
      </c>
      <c r="AW1217" s="13" t="s">
        <v>33</v>
      </c>
      <c r="AX1217" s="13" t="s">
        <v>80</v>
      </c>
      <c r="AY1217" s="244" t="s">
        <v>163</v>
      </c>
    </row>
    <row r="1218" s="2" customFormat="1" ht="21.75" customHeight="1">
      <c r="A1218" s="40"/>
      <c r="B1218" s="41"/>
      <c r="C1218" s="220" t="s">
        <v>2801</v>
      </c>
      <c r="D1218" s="220" t="s">
        <v>166</v>
      </c>
      <c r="E1218" s="221" t="s">
        <v>2802</v>
      </c>
      <c r="F1218" s="222" t="s">
        <v>2605</v>
      </c>
      <c r="G1218" s="223" t="s">
        <v>355</v>
      </c>
      <c r="H1218" s="224">
        <v>1</v>
      </c>
      <c r="I1218" s="225"/>
      <c r="J1218" s="226">
        <f>ROUND(I1218*H1218,2)</f>
        <v>0</v>
      </c>
      <c r="K1218" s="222" t="s">
        <v>19</v>
      </c>
      <c r="L1218" s="46"/>
      <c r="M1218" s="227" t="s">
        <v>19</v>
      </c>
      <c r="N1218" s="228" t="s">
        <v>44</v>
      </c>
      <c r="O1218" s="86"/>
      <c r="P1218" s="229">
        <f>O1218*H1218</f>
        <v>0</v>
      </c>
      <c r="Q1218" s="229">
        <v>0</v>
      </c>
      <c r="R1218" s="229">
        <f>Q1218*H1218</f>
        <v>0</v>
      </c>
      <c r="S1218" s="229">
        <v>0</v>
      </c>
      <c r="T1218" s="230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1" t="s">
        <v>171</v>
      </c>
      <c r="AT1218" s="231" t="s">
        <v>166</v>
      </c>
      <c r="AU1218" s="231" t="s">
        <v>106</v>
      </c>
      <c r="AY1218" s="19" t="s">
        <v>163</v>
      </c>
      <c r="BE1218" s="232">
        <f>IF(N1218="základní",J1218,0)</f>
        <v>0</v>
      </c>
      <c r="BF1218" s="232">
        <f>IF(N1218="snížená",J1218,0)</f>
        <v>0</v>
      </c>
      <c r="BG1218" s="232">
        <f>IF(N1218="zákl. přenesená",J1218,0)</f>
        <v>0</v>
      </c>
      <c r="BH1218" s="232">
        <f>IF(N1218="sníž. přenesená",J1218,0)</f>
        <v>0</v>
      </c>
      <c r="BI1218" s="232">
        <f>IF(N1218="nulová",J1218,0)</f>
        <v>0</v>
      </c>
      <c r="BJ1218" s="19" t="s">
        <v>106</v>
      </c>
      <c r="BK1218" s="232">
        <f>ROUND(I1218*H1218,2)</f>
        <v>0</v>
      </c>
      <c r="BL1218" s="19" t="s">
        <v>171</v>
      </c>
      <c r="BM1218" s="231" t="s">
        <v>2803</v>
      </c>
    </row>
    <row r="1219" s="13" customFormat="1">
      <c r="A1219" s="13"/>
      <c r="B1219" s="233"/>
      <c r="C1219" s="234"/>
      <c r="D1219" s="235" t="s">
        <v>173</v>
      </c>
      <c r="E1219" s="236" t="s">
        <v>19</v>
      </c>
      <c r="F1219" s="237" t="s">
        <v>2804</v>
      </c>
      <c r="G1219" s="234"/>
      <c r="H1219" s="238">
        <v>1</v>
      </c>
      <c r="I1219" s="239"/>
      <c r="J1219" s="234"/>
      <c r="K1219" s="234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173</v>
      </c>
      <c r="AU1219" s="244" t="s">
        <v>106</v>
      </c>
      <c r="AV1219" s="13" t="s">
        <v>106</v>
      </c>
      <c r="AW1219" s="13" t="s">
        <v>33</v>
      </c>
      <c r="AX1219" s="13" t="s">
        <v>80</v>
      </c>
      <c r="AY1219" s="244" t="s">
        <v>163</v>
      </c>
    </row>
    <row r="1220" s="2" customFormat="1" ht="21.75" customHeight="1">
      <c r="A1220" s="40"/>
      <c r="B1220" s="41"/>
      <c r="C1220" s="220" t="s">
        <v>2805</v>
      </c>
      <c r="D1220" s="220" t="s">
        <v>166</v>
      </c>
      <c r="E1220" s="221" t="s">
        <v>2806</v>
      </c>
      <c r="F1220" s="222" t="s">
        <v>2605</v>
      </c>
      <c r="G1220" s="223" t="s">
        <v>355</v>
      </c>
      <c r="H1220" s="224">
        <v>1</v>
      </c>
      <c r="I1220" s="225"/>
      <c r="J1220" s="226">
        <f>ROUND(I1220*H1220,2)</f>
        <v>0</v>
      </c>
      <c r="K1220" s="222" t="s">
        <v>19</v>
      </c>
      <c r="L1220" s="46"/>
      <c r="M1220" s="227" t="s">
        <v>19</v>
      </c>
      <c r="N1220" s="228" t="s">
        <v>44</v>
      </c>
      <c r="O1220" s="86"/>
      <c r="P1220" s="229">
        <f>O1220*H1220</f>
        <v>0</v>
      </c>
      <c r="Q1220" s="229">
        <v>0</v>
      </c>
      <c r="R1220" s="229">
        <f>Q1220*H1220</f>
        <v>0</v>
      </c>
      <c r="S1220" s="229">
        <v>0</v>
      </c>
      <c r="T1220" s="230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31" t="s">
        <v>171</v>
      </c>
      <c r="AT1220" s="231" t="s">
        <v>166</v>
      </c>
      <c r="AU1220" s="231" t="s">
        <v>106</v>
      </c>
      <c r="AY1220" s="19" t="s">
        <v>163</v>
      </c>
      <c r="BE1220" s="232">
        <f>IF(N1220="základní",J1220,0)</f>
        <v>0</v>
      </c>
      <c r="BF1220" s="232">
        <f>IF(N1220="snížená",J1220,0)</f>
        <v>0</v>
      </c>
      <c r="BG1220" s="232">
        <f>IF(N1220="zákl. přenesená",J1220,0)</f>
        <v>0</v>
      </c>
      <c r="BH1220" s="232">
        <f>IF(N1220="sníž. přenesená",J1220,0)</f>
        <v>0</v>
      </c>
      <c r="BI1220" s="232">
        <f>IF(N1220="nulová",J1220,0)</f>
        <v>0</v>
      </c>
      <c r="BJ1220" s="19" t="s">
        <v>106</v>
      </c>
      <c r="BK1220" s="232">
        <f>ROUND(I1220*H1220,2)</f>
        <v>0</v>
      </c>
      <c r="BL1220" s="19" t="s">
        <v>171</v>
      </c>
      <c r="BM1220" s="231" t="s">
        <v>2807</v>
      </c>
    </row>
    <row r="1221" s="13" customFormat="1">
      <c r="A1221" s="13"/>
      <c r="B1221" s="233"/>
      <c r="C1221" s="234"/>
      <c r="D1221" s="235" t="s">
        <v>173</v>
      </c>
      <c r="E1221" s="236" t="s">
        <v>19</v>
      </c>
      <c r="F1221" s="237" t="s">
        <v>2808</v>
      </c>
      <c r="G1221" s="234"/>
      <c r="H1221" s="238">
        <v>1</v>
      </c>
      <c r="I1221" s="239"/>
      <c r="J1221" s="234"/>
      <c r="K1221" s="234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173</v>
      </c>
      <c r="AU1221" s="244" t="s">
        <v>106</v>
      </c>
      <c r="AV1221" s="13" t="s">
        <v>106</v>
      </c>
      <c r="AW1221" s="13" t="s">
        <v>33</v>
      </c>
      <c r="AX1221" s="13" t="s">
        <v>80</v>
      </c>
      <c r="AY1221" s="244" t="s">
        <v>163</v>
      </c>
    </row>
    <row r="1222" s="2" customFormat="1" ht="33" customHeight="1">
      <c r="A1222" s="40"/>
      <c r="B1222" s="41"/>
      <c r="C1222" s="220" t="s">
        <v>2809</v>
      </c>
      <c r="D1222" s="220" t="s">
        <v>166</v>
      </c>
      <c r="E1222" s="221" t="s">
        <v>2810</v>
      </c>
      <c r="F1222" s="222" t="s">
        <v>2587</v>
      </c>
      <c r="G1222" s="223" t="s">
        <v>355</v>
      </c>
      <c r="H1222" s="224">
        <v>1</v>
      </c>
      <c r="I1222" s="225"/>
      <c r="J1222" s="226">
        <f>ROUND(I1222*H1222,2)</f>
        <v>0</v>
      </c>
      <c r="K1222" s="222" t="s">
        <v>19</v>
      </c>
      <c r="L1222" s="46"/>
      <c r="M1222" s="227" t="s">
        <v>19</v>
      </c>
      <c r="N1222" s="228" t="s">
        <v>44</v>
      </c>
      <c r="O1222" s="86"/>
      <c r="P1222" s="229">
        <f>O1222*H1222</f>
        <v>0</v>
      </c>
      <c r="Q1222" s="229">
        <v>0</v>
      </c>
      <c r="R1222" s="229">
        <f>Q1222*H1222</f>
        <v>0</v>
      </c>
      <c r="S1222" s="229">
        <v>0</v>
      </c>
      <c r="T1222" s="230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1" t="s">
        <v>171</v>
      </c>
      <c r="AT1222" s="231" t="s">
        <v>166</v>
      </c>
      <c r="AU1222" s="231" t="s">
        <v>106</v>
      </c>
      <c r="AY1222" s="19" t="s">
        <v>163</v>
      </c>
      <c r="BE1222" s="232">
        <f>IF(N1222="základní",J1222,0)</f>
        <v>0</v>
      </c>
      <c r="BF1222" s="232">
        <f>IF(N1222="snížená",J1222,0)</f>
        <v>0</v>
      </c>
      <c r="BG1222" s="232">
        <f>IF(N1222="zákl. přenesená",J1222,0)</f>
        <v>0</v>
      </c>
      <c r="BH1222" s="232">
        <f>IF(N1222="sníž. přenesená",J1222,0)</f>
        <v>0</v>
      </c>
      <c r="BI1222" s="232">
        <f>IF(N1222="nulová",J1222,0)</f>
        <v>0</v>
      </c>
      <c r="BJ1222" s="19" t="s">
        <v>106</v>
      </c>
      <c r="BK1222" s="232">
        <f>ROUND(I1222*H1222,2)</f>
        <v>0</v>
      </c>
      <c r="BL1222" s="19" t="s">
        <v>171</v>
      </c>
      <c r="BM1222" s="231" t="s">
        <v>2811</v>
      </c>
    </row>
    <row r="1223" s="13" customFormat="1">
      <c r="A1223" s="13"/>
      <c r="B1223" s="233"/>
      <c r="C1223" s="234"/>
      <c r="D1223" s="235" t="s">
        <v>173</v>
      </c>
      <c r="E1223" s="236" t="s">
        <v>19</v>
      </c>
      <c r="F1223" s="237" t="s">
        <v>2812</v>
      </c>
      <c r="G1223" s="234"/>
      <c r="H1223" s="238">
        <v>1</v>
      </c>
      <c r="I1223" s="239"/>
      <c r="J1223" s="234"/>
      <c r="K1223" s="234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173</v>
      </c>
      <c r="AU1223" s="244" t="s">
        <v>106</v>
      </c>
      <c r="AV1223" s="13" t="s">
        <v>106</v>
      </c>
      <c r="AW1223" s="13" t="s">
        <v>33</v>
      </c>
      <c r="AX1223" s="13" t="s">
        <v>80</v>
      </c>
      <c r="AY1223" s="244" t="s">
        <v>163</v>
      </c>
    </row>
    <row r="1224" s="2" customFormat="1" ht="33" customHeight="1">
      <c r="A1224" s="40"/>
      <c r="B1224" s="41"/>
      <c r="C1224" s="220" t="s">
        <v>2813</v>
      </c>
      <c r="D1224" s="220" t="s">
        <v>166</v>
      </c>
      <c r="E1224" s="221" t="s">
        <v>2814</v>
      </c>
      <c r="F1224" s="222" t="s">
        <v>2587</v>
      </c>
      <c r="G1224" s="223" t="s">
        <v>355</v>
      </c>
      <c r="H1224" s="224">
        <v>1</v>
      </c>
      <c r="I1224" s="225"/>
      <c r="J1224" s="226">
        <f>ROUND(I1224*H1224,2)</f>
        <v>0</v>
      </c>
      <c r="K1224" s="222" t="s">
        <v>19</v>
      </c>
      <c r="L1224" s="46"/>
      <c r="M1224" s="227" t="s">
        <v>19</v>
      </c>
      <c r="N1224" s="228" t="s">
        <v>44</v>
      </c>
      <c r="O1224" s="86"/>
      <c r="P1224" s="229">
        <f>O1224*H1224</f>
        <v>0</v>
      </c>
      <c r="Q1224" s="229">
        <v>0</v>
      </c>
      <c r="R1224" s="229">
        <f>Q1224*H1224</f>
        <v>0</v>
      </c>
      <c r="S1224" s="229">
        <v>0</v>
      </c>
      <c r="T1224" s="230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1" t="s">
        <v>171</v>
      </c>
      <c r="AT1224" s="231" t="s">
        <v>166</v>
      </c>
      <c r="AU1224" s="231" t="s">
        <v>106</v>
      </c>
      <c r="AY1224" s="19" t="s">
        <v>163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9" t="s">
        <v>106</v>
      </c>
      <c r="BK1224" s="232">
        <f>ROUND(I1224*H1224,2)</f>
        <v>0</v>
      </c>
      <c r="BL1224" s="19" t="s">
        <v>171</v>
      </c>
      <c r="BM1224" s="231" t="s">
        <v>2815</v>
      </c>
    </row>
    <row r="1225" s="13" customFormat="1">
      <c r="A1225" s="13"/>
      <c r="B1225" s="233"/>
      <c r="C1225" s="234"/>
      <c r="D1225" s="235" t="s">
        <v>173</v>
      </c>
      <c r="E1225" s="236" t="s">
        <v>19</v>
      </c>
      <c r="F1225" s="237" t="s">
        <v>2816</v>
      </c>
      <c r="G1225" s="234"/>
      <c r="H1225" s="238">
        <v>1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173</v>
      </c>
      <c r="AU1225" s="244" t="s">
        <v>106</v>
      </c>
      <c r="AV1225" s="13" t="s">
        <v>106</v>
      </c>
      <c r="AW1225" s="13" t="s">
        <v>33</v>
      </c>
      <c r="AX1225" s="13" t="s">
        <v>80</v>
      </c>
      <c r="AY1225" s="244" t="s">
        <v>163</v>
      </c>
    </row>
    <row r="1226" s="2" customFormat="1" ht="21.75" customHeight="1">
      <c r="A1226" s="40"/>
      <c r="B1226" s="41"/>
      <c r="C1226" s="220" t="s">
        <v>2817</v>
      </c>
      <c r="D1226" s="220" t="s">
        <v>166</v>
      </c>
      <c r="E1226" s="221" t="s">
        <v>2818</v>
      </c>
      <c r="F1226" s="222" t="s">
        <v>2610</v>
      </c>
      <c r="G1226" s="223" t="s">
        <v>355</v>
      </c>
      <c r="H1226" s="224">
        <v>1</v>
      </c>
      <c r="I1226" s="225"/>
      <c r="J1226" s="226">
        <f>ROUND(I1226*H1226,2)</f>
        <v>0</v>
      </c>
      <c r="K1226" s="222" t="s">
        <v>19</v>
      </c>
      <c r="L1226" s="46"/>
      <c r="M1226" s="227" t="s">
        <v>19</v>
      </c>
      <c r="N1226" s="228" t="s">
        <v>44</v>
      </c>
      <c r="O1226" s="86"/>
      <c r="P1226" s="229">
        <f>O1226*H1226</f>
        <v>0</v>
      </c>
      <c r="Q1226" s="229">
        <v>0</v>
      </c>
      <c r="R1226" s="229">
        <f>Q1226*H1226</f>
        <v>0</v>
      </c>
      <c r="S1226" s="229">
        <v>0</v>
      </c>
      <c r="T1226" s="230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1" t="s">
        <v>171</v>
      </c>
      <c r="AT1226" s="231" t="s">
        <v>166</v>
      </c>
      <c r="AU1226" s="231" t="s">
        <v>106</v>
      </c>
      <c r="AY1226" s="19" t="s">
        <v>163</v>
      </c>
      <c r="BE1226" s="232">
        <f>IF(N1226="základní",J1226,0)</f>
        <v>0</v>
      </c>
      <c r="BF1226" s="232">
        <f>IF(N1226="snížená",J1226,0)</f>
        <v>0</v>
      </c>
      <c r="BG1226" s="232">
        <f>IF(N1226="zákl. přenesená",J1226,0)</f>
        <v>0</v>
      </c>
      <c r="BH1226" s="232">
        <f>IF(N1226="sníž. přenesená",J1226,0)</f>
        <v>0</v>
      </c>
      <c r="BI1226" s="232">
        <f>IF(N1226="nulová",J1226,0)</f>
        <v>0</v>
      </c>
      <c r="BJ1226" s="19" t="s">
        <v>106</v>
      </c>
      <c r="BK1226" s="232">
        <f>ROUND(I1226*H1226,2)</f>
        <v>0</v>
      </c>
      <c r="BL1226" s="19" t="s">
        <v>171</v>
      </c>
      <c r="BM1226" s="231" t="s">
        <v>2819</v>
      </c>
    </row>
    <row r="1227" s="13" customFormat="1">
      <c r="A1227" s="13"/>
      <c r="B1227" s="233"/>
      <c r="C1227" s="234"/>
      <c r="D1227" s="235" t="s">
        <v>173</v>
      </c>
      <c r="E1227" s="236" t="s">
        <v>19</v>
      </c>
      <c r="F1227" s="237" t="s">
        <v>2820</v>
      </c>
      <c r="G1227" s="234"/>
      <c r="H1227" s="238">
        <v>1</v>
      </c>
      <c r="I1227" s="239"/>
      <c r="J1227" s="234"/>
      <c r="K1227" s="234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173</v>
      </c>
      <c r="AU1227" s="244" t="s">
        <v>106</v>
      </c>
      <c r="AV1227" s="13" t="s">
        <v>106</v>
      </c>
      <c r="AW1227" s="13" t="s">
        <v>33</v>
      </c>
      <c r="AX1227" s="13" t="s">
        <v>80</v>
      </c>
      <c r="AY1227" s="244" t="s">
        <v>163</v>
      </c>
    </row>
    <row r="1228" s="2" customFormat="1" ht="33" customHeight="1">
      <c r="A1228" s="40"/>
      <c r="B1228" s="41"/>
      <c r="C1228" s="220" t="s">
        <v>2821</v>
      </c>
      <c r="D1228" s="220" t="s">
        <v>166</v>
      </c>
      <c r="E1228" s="221" t="s">
        <v>2822</v>
      </c>
      <c r="F1228" s="222" t="s">
        <v>2702</v>
      </c>
      <c r="G1228" s="223" t="s">
        <v>355</v>
      </c>
      <c r="H1228" s="224">
        <v>1</v>
      </c>
      <c r="I1228" s="225"/>
      <c r="J1228" s="226">
        <f>ROUND(I1228*H1228,2)</f>
        <v>0</v>
      </c>
      <c r="K1228" s="222" t="s">
        <v>19</v>
      </c>
      <c r="L1228" s="46"/>
      <c r="M1228" s="227" t="s">
        <v>19</v>
      </c>
      <c r="N1228" s="228" t="s">
        <v>44</v>
      </c>
      <c r="O1228" s="86"/>
      <c r="P1228" s="229">
        <f>O1228*H1228</f>
        <v>0</v>
      </c>
      <c r="Q1228" s="229">
        <v>0</v>
      </c>
      <c r="R1228" s="229">
        <f>Q1228*H1228</f>
        <v>0</v>
      </c>
      <c r="S1228" s="229">
        <v>0</v>
      </c>
      <c r="T1228" s="230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1" t="s">
        <v>171</v>
      </c>
      <c r="AT1228" s="231" t="s">
        <v>166</v>
      </c>
      <c r="AU1228" s="231" t="s">
        <v>106</v>
      </c>
      <c r="AY1228" s="19" t="s">
        <v>163</v>
      </c>
      <c r="BE1228" s="232">
        <f>IF(N1228="základní",J1228,0)</f>
        <v>0</v>
      </c>
      <c r="BF1228" s="232">
        <f>IF(N1228="snížená",J1228,0)</f>
        <v>0</v>
      </c>
      <c r="BG1228" s="232">
        <f>IF(N1228="zákl. přenesená",J1228,0)</f>
        <v>0</v>
      </c>
      <c r="BH1228" s="232">
        <f>IF(N1228="sníž. přenesená",J1228,0)</f>
        <v>0</v>
      </c>
      <c r="BI1228" s="232">
        <f>IF(N1228="nulová",J1228,0)</f>
        <v>0</v>
      </c>
      <c r="BJ1228" s="19" t="s">
        <v>106</v>
      </c>
      <c r="BK1228" s="232">
        <f>ROUND(I1228*H1228,2)</f>
        <v>0</v>
      </c>
      <c r="BL1228" s="19" t="s">
        <v>171</v>
      </c>
      <c r="BM1228" s="231" t="s">
        <v>2823</v>
      </c>
    </row>
    <row r="1229" s="13" customFormat="1">
      <c r="A1229" s="13"/>
      <c r="B1229" s="233"/>
      <c r="C1229" s="234"/>
      <c r="D1229" s="235" t="s">
        <v>173</v>
      </c>
      <c r="E1229" s="236" t="s">
        <v>19</v>
      </c>
      <c r="F1229" s="237" t="s">
        <v>2824</v>
      </c>
      <c r="G1229" s="234"/>
      <c r="H1229" s="238">
        <v>1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173</v>
      </c>
      <c r="AU1229" s="244" t="s">
        <v>106</v>
      </c>
      <c r="AV1229" s="13" t="s">
        <v>106</v>
      </c>
      <c r="AW1229" s="13" t="s">
        <v>33</v>
      </c>
      <c r="AX1229" s="13" t="s">
        <v>80</v>
      </c>
      <c r="AY1229" s="244" t="s">
        <v>163</v>
      </c>
    </row>
    <row r="1230" s="2" customFormat="1" ht="21.75" customHeight="1">
      <c r="A1230" s="40"/>
      <c r="B1230" s="41"/>
      <c r="C1230" s="220" t="s">
        <v>2825</v>
      </c>
      <c r="D1230" s="220" t="s">
        <v>166</v>
      </c>
      <c r="E1230" s="221" t="s">
        <v>2826</v>
      </c>
      <c r="F1230" s="222" t="s">
        <v>2605</v>
      </c>
      <c r="G1230" s="223" t="s">
        <v>355</v>
      </c>
      <c r="H1230" s="224">
        <v>1</v>
      </c>
      <c r="I1230" s="225"/>
      <c r="J1230" s="226">
        <f>ROUND(I1230*H1230,2)</f>
        <v>0</v>
      </c>
      <c r="K1230" s="222" t="s">
        <v>19</v>
      </c>
      <c r="L1230" s="46"/>
      <c r="M1230" s="227" t="s">
        <v>19</v>
      </c>
      <c r="N1230" s="228" t="s">
        <v>44</v>
      </c>
      <c r="O1230" s="86"/>
      <c r="P1230" s="229">
        <f>O1230*H1230</f>
        <v>0</v>
      </c>
      <c r="Q1230" s="229">
        <v>0</v>
      </c>
      <c r="R1230" s="229">
        <f>Q1230*H1230</f>
        <v>0</v>
      </c>
      <c r="S1230" s="229">
        <v>0</v>
      </c>
      <c r="T1230" s="230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1" t="s">
        <v>171</v>
      </c>
      <c r="AT1230" s="231" t="s">
        <v>166</v>
      </c>
      <c r="AU1230" s="231" t="s">
        <v>106</v>
      </c>
      <c r="AY1230" s="19" t="s">
        <v>163</v>
      </c>
      <c r="BE1230" s="232">
        <f>IF(N1230="základní",J1230,0)</f>
        <v>0</v>
      </c>
      <c r="BF1230" s="232">
        <f>IF(N1230="snížená",J1230,0)</f>
        <v>0</v>
      </c>
      <c r="BG1230" s="232">
        <f>IF(N1230="zákl. přenesená",J1230,0)</f>
        <v>0</v>
      </c>
      <c r="BH1230" s="232">
        <f>IF(N1230="sníž. přenesená",J1230,0)</f>
        <v>0</v>
      </c>
      <c r="BI1230" s="232">
        <f>IF(N1230="nulová",J1230,0)</f>
        <v>0</v>
      </c>
      <c r="BJ1230" s="19" t="s">
        <v>106</v>
      </c>
      <c r="BK1230" s="232">
        <f>ROUND(I1230*H1230,2)</f>
        <v>0</v>
      </c>
      <c r="BL1230" s="19" t="s">
        <v>171</v>
      </c>
      <c r="BM1230" s="231" t="s">
        <v>2827</v>
      </c>
    </row>
    <row r="1231" s="13" customFormat="1">
      <c r="A1231" s="13"/>
      <c r="B1231" s="233"/>
      <c r="C1231" s="234"/>
      <c r="D1231" s="235" t="s">
        <v>173</v>
      </c>
      <c r="E1231" s="236" t="s">
        <v>19</v>
      </c>
      <c r="F1231" s="237" t="s">
        <v>2828</v>
      </c>
      <c r="G1231" s="234"/>
      <c r="H1231" s="238">
        <v>1</v>
      </c>
      <c r="I1231" s="239"/>
      <c r="J1231" s="234"/>
      <c r="K1231" s="234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173</v>
      </c>
      <c r="AU1231" s="244" t="s">
        <v>106</v>
      </c>
      <c r="AV1231" s="13" t="s">
        <v>106</v>
      </c>
      <c r="AW1231" s="13" t="s">
        <v>33</v>
      </c>
      <c r="AX1231" s="13" t="s">
        <v>80</v>
      </c>
      <c r="AY1231" s="244" t="s">
        <v>163</v>
      </c>
    </row>
    <row r="1232" s="2" customFormat="1" ht="21.75" customHeight="1">
      <c r="A1232" s="40"/>
      <c r="B1232" s="41"/>
      <c r="C1232" s="220" t="s">
        <v>2829</v>
      </c>
      <c r="D1232" s="220" t="s">
        <v>166</v>
      </c>
      <c r="E1232" s="221" t="s">
        <v>2830</v>
      </c>
      <c r="F1232" s="222" t="s">
        <v>2605</v>
      </c>
      <c r="G1232" s="223" t="s">
        <v>355</v>
      </c>
      <c r="H1232" s="224">
        <v>1</v>
      </c>
      <c r="I1232" s="225"/>
      <c r="J1232" s="226">
        <f>ROUND(I1232*H1232,2)</f>
        <v>0</v>
      </c>
      <c r="K1232" s="222" t="s">
        <v>19</v>
      </c>
      <c r="L1232" s="46"/>
      <c r="M1232" s="227" t="s">
        <v>19</v>
      </c>
      <c r="N1232" s="228" t="s">
        <v>44</v>
      </c>
      <c r="O1232" s="86"/>
      <c r="P1232" s="229">
        <f>O1232*H1232</f>
        <v>0</v>
      </c>
      <c r="Q1232" s="229">
        <v>0</v>
      </c>
      <c r="R1232" s="229">
        <f>Q1232*H1232</f>
        <v>0</v>
      </c>
      <c r="S1232" s="229">
        <v>0</v>
      </c>
      <c r="T1232" s="230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1" t="s">
        <v>171</v>
      </c>
      <c r="AT1232" s="231" t="s">
        <v>166</v>
      </c>
      <c r="AU1232" s="231" t="s">
        <v>106</v>
      </c>
      <c r="AY1232" s="19" t="s">
        <v>163</v>
      </c>
      <c r="BE1232" s="232">
        <f>IF(N1232="základní",J1232,0)</f>
        <v>0</v>
      </c>
      <c r="BF1232" s="232">
        <f>IF(N1232="snížená",J1232,0)</f>
        <v>0</v>
      </c>
      <c r="BG1232" s="232">
        <f>IF(N1232="zákl. přenesená",J1232,0)</f>
        <v>0</v>
      </c>
      <c r="BH1232" s="232">
        <f>IF(N1232="sníž. přenesená",J1232,0)</f>
        <v>0</v>
      </c>
      <c r="BI1232" s="232">
        <f>IF(N1232="nulová",J1232,0)</f>
        <v>0</v>
      </c>
      <c r="BJ1232" s="19" t="s">
        <v>106</v>
      </c>
      <c r="BK1232" s="232">
        <f>ROUND(I1232*H1232,2)</f>
        <v>0</v>
      </c>
      <c r="BL1232" s="19" t="s">
        <v>171</v>
      </c>
      <c r="BM1232" s="231" t="s">
        <v>2831</v>
      </c>
    </row>
    <row r="1233" s="13" customFormat="1">
      <c r="A1233" s="13"/>
      <c r="B1233" s="233"/>
      <c r="C1233" s="234"/>
      <c r="D1233" s="235" t="s">
        <v>173</v>
      </c>
      <c r="E1233" s="236" t="s">
        <v>19</v>
      </c>
      <c r="F1233" s="237" t="s">
        <v>2832</v>
      </c>
      <c r="G1233" s="234"/>
      <c r="H1233" s="238">
        <v>1</v>
      </c>
      <c r="I1233" s="239"/>
      <c r="J1233" s="234"/>
      <c r="K1233" s="234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173</v>
      </c>
      <c r="AU1233" s="244" t="s">
        <v>106</v>
      </c>
      <c r="AV1233" s="13" t="s">
        <v>106</v>
      </c>
      <c r="AW1233" s="13" t="s">
        <v>33</v>
      </c>
      <c r="AX1233" s="13" t="s">
        <v>80</v>
      </c>
      <c r="AY1233" s="244" t="s">
        <v>163</v>
      </c>
    </row>
    <row r="1234" s="2" customFormat="1" ht="21.75" customHeight="1">
      <c r="A1234" s="40"/>
      <c r="B1234" s="41"/>
      <c r="C1234" s="220" t="s">
        <v>2833</v>
      </c>
      <c r="D1234" s="220" t="s">
        <v>166</v>
      </c>
      <c r="E1234" s="221" t="s">
        <v>2834</v>
      </c>
      <c r="F1234" s="222" t="s">
        <v>2605</v>
      </c>
      <c r="G1234" s="223" t="s">
        <v>355</v>
      </c>
      <c r="H1234" s="224">
        <v>1</v>
      </c>
      <c r="I1234" s="225"/>
      <c r="J1234" s="226">
        <f>ROUND(I1234*H1234,2)</f>
        <v>0</v>
      </c>
      <c r="K1234" s="222" t="s">
        <v>19</v>
      </c>
      <c r="L1234" s="46"/>
      <c r="M1234" s="227" t="s">
        <v>19</v>
      </c>
      <c r="N1234" s="228" t="s">
        <v>44</v>
      </c>
      <c r="O1234" s="86"/>
      <c r="P1234" s="229">
        <f>O1234*H1234</f>
        <v>0</v>
      </c>
      <c r="Q1234" s="229">
        <v>0</v>
      </c>
      <c r="R1234" s="229">
        <f>Q1234*H1234</f>
        <v>0</v>
      </c>
      <c r="S1234" s="229">
        <v>0</v>
      </c>
      <c r="T1234" s="230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31" t="s">
        <v>171</v>
      </c>
      <c r="AT1234" s="231" t="s">
        <v>166</v>
      </c>
      <c r="AU1234" s="231" t="s">
        <v>106</v>
      </c>
      <c r="AY1234" s="19" t="s">
        <v>163</v>
      </c>
      <c r="BE1234" s="232">
        <f>IF(N1234="základní",J1234,0)</f>
        <v>0</v>
      </c>
      <c r="BF1234" s="232">
        <f>IF(N1234="snížená",J1234,0)</f>
        <v>0</v>
      </c>
      <c r="BG1234" s="232">
        <f>IF(N1234="zákl. přenesená",J1234,0)</f>
        <v>0</v>
      </c>
      <c r="BH1234" s="232">
        <f>IF(N1234="sníž. přenesená",J1234,0)</f>
        <v>0</v>
      </c>
      <c r="BI1234" s="232">
        <f>IF(N1234="nulová",J1234,0)</f>
        <v>0</v>
      </c>
      <c r="BJ1234" s="19" t="s">
        <v>106</v>
      </c>
      <c r="BK1234" s="232">
        <f>ROUND(I1234*H1234,2)</f>
        <v>0</v>
      </c>
      <c r="BL1234" s="19" t="s">
        <v>171</v>
      </c>
      <c r="BM1234" s="231" t="s">
        <v>2835</v>
      </c>
    </row>
    <row r="1235" s="13" customFormat="1">
      <c r="A1235" s="13"/>
      <c r="B1235" s="233"/>
      <c r="C1235" s="234"/>
      <c r="D1235" s="235" t="s">
        <v>173</v>
      </c>
      <c r="E1235" s="236" t="s">
        <v>19</v>
      </c>
      <c r="F1235" s="237" t="s">
        <v>2836</v>
      </c>
      <c r="G1235" s="234"/>
      <c r="H1235" s="238">
        <v>1</v>
      </c>
      <c r="I1235" s="239"/>
      <c r="J1235" s="234"/>
      <c r="K1235" s="234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173</v>
      </c>
      <c r="AU1235" s="244" t="s">
        <v>106</v>
      </c>
      <c r="AV1235" s="13" t="s">
        <v>106</v>
      </c>
      <c r="AW1235" s="13" t="s">
        <v>33</v>
      </c>
      <c r="AX1235" s="13" t="s">
        <v>80</v>
      </c>
      <c r="AY1235" s="244" t="s">
        <v>163</v>
      </c>
    </row>
    <row r="1236" s="2" customFormat="1" ht="33" customHeight="1">
      <c r="A1236" s="40"/>
      <c r="B1236" s="41"/>
      <c r="C1236" s="220" t="s">
        <v>2837</v>
      </c>
      <c r="D1236" s="220" t="s">
        <v>166</v>
      </c>
      <c r="E1236" s="221" t="s">
        <v>2838</v>
      </c>
      <c r="F1236" s="222" t="s">
        <v>2702</v>
      </c>
      <c r="G1236" s="223" t="s">
        <v>355</v>
      </c>
      <c r="H1236" s="224">
        <v>1</v>
      </c>
      <c r="I1236" s="225"/>
      <c r="J1236" s="226">
        <f>ROUND(I1236*H1236,2)</f>
        <v>0</v>
      </c>
      <c r="K1236" s="222" t="s">
        <v>19</v>
      </c>
      <c r="L1236" s="46"/>
      <c r="M1236" s="227" t="s">
        <v>19</v>
      </c>
      <c r="N1236" s="228" t="s">
        <v>44</v>
      </c>
      <c r="O1236" s="86"/>
      <c r="P1236" s="229">
        <f>O1236*H1236</f>
        <v>0</v>
      </c>
      <c r="Q1236" s="229">
        <v>0</v>
      </c>
      <c r="R1236" s="229">
        <f>Q1236*H1236</f>
        <v>0</v>
      </c>
      <c r="S1236" s="229">
        <v>0</v>
      </c>
      <c r="T1236" s="230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1" t="s">
        <v>171</v>
      </c>
      <c r="AT1236" s="231" t="s">
        <v>166</v>
      </c>
      <c r="AU1236" s="231" t="s">
        <v>106</v>
      </c>
      <c r="AY1236" s="19" t="s">
        <v>163</v>
      </c>
      <c r="BE1236" s="232">
        <f>IF(N1236="základní",J1236,0)</f>
        <v>0</v>
      </c>
      <c r="BF1236" s="232">
        <f>IF(N1236="snížená",J1236,0)</f>
        <v>0</v>
      </c>
      <c r="BG1236" s="232">
        <f>IF(N1236="zákl. přenesená",J1236,0)</f>
        <v>0</v>
      </c>
      <c r="BH1236" s="232">
        <f>IF(N1236="sníž. přenesená",J1236,0)</f>
        <v>0</v>
      </c>
      <c r="BI1236" s="232">
        <f>IF(N1236="nulová",J1236,0)</f>
        <v>0</v>
      </c>
      <c r="BJ1236" s="19" t="s">
        <v>106</v>
      </c>
      <c r="BK1236" s="232">
        <f>ROUND(I1236*H1236,2)</f>
        <v>0</v>
      </c>
      <c r="BL1236" s="19" t="s">
        <v>171</v>
      </c>
      <c r="BM1236" s="231" t="s">
        <v>2839</v>
      </c>
    </row>
    <row r="1237" s="13" customFormat="1">
      <c r="A1237" s="13"/>
      <c r="B1237" s="233"/>
      <c r="C1237" s="234"/>
      <c r="D1237" s="235" t="s">
        <v>173</v>
      </c>
      <c r="E1237" s="236" t="s">
        <v>19</v>
      </c>
      <c r="F1237" s="237" t="s">
        <v>2840</v>
      </c>
      <c r="G1237" s="234"/>
      <c r="H1237" s="238">
        <v>1</v>
      </c>
      <c r="I1237" s="239"/>
      <c r="J1237" s="234"/>
      <c r="K1237" s="234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173</v>
      </c>
      <c r="AU1237" s="244" t="s">
        <v>106</v>
      </c>
      <c r="AV1237" s="13" t="s">
        <v>106</v>
      </c>
      <c r="AW1237" s="13" t="s">
        <v>33</v>
      </c>
      <c r="AX1237" s="13" t="s">
        <v>80</v>
      </c>
      <c r="AY1237" s="244" t="s">
        <v>163</v>
      </c>
    </row>
    <row r="1238" s="2" customFormat="1" ht="33" customHeight="1">
      <c r="A1238" s="40"/>
      <c r="B1238" s="41"/>
      <c r="C1238" s="220" t="s">
        <v>2841</v>
      </c>
      <c r="D1238" s="220" t="s">
        <v>166</v>
      </c>
      <c r="E1238" s="221" t="s">
        <v>2842</v>
      </c>
      <c r="F1238" s="222" t="s">
        <v>2702</v>
      </c>
      <c r="G1238" s="223" t="s">
        <v>355</v>
      </c>
      <c r="H1238" s="224">
        <v>1</v>
      </c>
      <c r="I1238" s="225"/>
      <c r="J1238" s="226">
        <f>ROUND(I1238*H1238,2)</f>
        <v>0</v>
      </c>
      <c r="K1238" s="222" t="s">
        <v>19</v>
      </c>
      <c r="L1238" s="46"/>
      <c r="M1238" s="227" t="s">
        <v>19</v>
      </c>
      <c r="N1238" s="228" t="s">
        <v>44</v>
      </c>
      <c r="O1238" s="86"/>
      <c r="P1238" s="229">
        <f>O1238*H1238</f>
        <v>0</v>
      </c>
      <c r="Q1238" s="229">
        <v>0</v>
      </c>
      <c r="R1238" s="229">
        <f>Q1238*H1238</f>
        <v>0</v>
      </c>
      <c r="S1238" s="229">
        <v>0</v>
      </c>
      <c r="T1238" s="230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1" t="s">
        <v>171</v>
      </c>
      <c r="AT1238" s="231" t="s">
        <v>166</v>
      </c>
      <c r="AU1238" s="231" t="s">
        <v>106</v>
      </c>
      <c r="AY1238" s="19" t="s">
        <v>163</v>
      </c>
      <c r="BE1238" s="232">
        <f>IF(N1238="základní",J1238,0)</f>
        <v>0</v>
      </c>
      <c r="BF1238" s="232">
        <f>IF(N1238="snížená",J1238,0)</f>
        <v>0</v>
      </c>
      <c r="BG1238" s="232">
        <f>IF(N1238="zákl. přenesená",J1238,0)</f>
        <v>0</v>
      </c>
      <c r="BH1238" s="232">
        <f>IF(N1238="sníž. přenesená",J1238,0)</f>
        <v>0</v>
      </c>
      <c r="BI1238" s="232">
        <f>IF(N1238="nulová",J1238,0)</f>
        <v>0</v>
      </c>
      <c r="BJ1238" s="19" t="s">
        <v>106</v>
      </c>
      <c r="BK1238" s="232">
        <f>ROUND(I1238*H1238,2)</f>
        <v>0</v>
      </c>
      <c r="BL1238" s="19" t="s">
        <v>171</v>
      </c>
      <c r="BM1238" s="231" t="s">
        <v>2843</v>
      </c>
    </row>
    <row r="1239" s="13" customFormat="1">
      <c r="A1239" s="13"/>
      <c r="B1239" s="233"/>
      <c r="C1239" s="234"/>
      <c r="D1239" s="235" t="s">
        <v>173</v>
      </c>
      <c r="E1239" s="236" t="s">
        <v>19</v>
      </c>
      <c r="F1239" s="237" t="s">
        <v>2844</v>
      </c>
      <c r="G1239" s="234"/>
      <c r="H1239" s="238">
        <v>1</v>
      </c>
      <c r="I1239" s="239"/>
      <c r="J1239" s="234"/>
      <c r="K1239" s="234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173</v>
      </c>
      <c r="AU1239" s="244" t="s">
        <v>106</v>
      </c>
      <c r="AV1239" s="13" t="s">
        <v>106</v>
      </c>
      <c r="AW1239" s="13" t="s">
        <v>33</v>
      </c>
      <c r="AX1239" s="13" t="s">
        <v>80</v>
      </c>
      <c r="AY1239" s="244" t="s">
        <v>163</v>
      </c>
    </row>
    <row r="1240" s="2" customFormat="1" ht="33" customHeight="1">
      <c r="A1240" s="40"/>
      <c r="B1240" s="41"/>
      <c r="C1240" s="220" t="s">
        <v>2845</v>
      </c>
      <c r="D1240" s="220" t="s">
        <v>166</v>
      </c>
      <c r="E1240" s="221" t="s">
        <v>2846</v>
      </c>
      <c r="F1240" s="222" t="s">
        <v>2702</v>
      </c>
      <c r="G1240" s="223" t="s">
        <v>355</v>
      </c>
      <c r="H1240" s="224">
        <v>1</v>
      </c>
      <c r="I1240" s="225"/>
      <c r="J1240" s="226">
        <f>ROUND(I1240*H1240,2)</f>
        <v>0</v>
      </c>
      <c r="K1240" s="222" t="s">
        <v>19</v>
      </c>
      <c r="L1240" s="46"/>
      <c r="M1240" s="227" t="s">
        <v>19</v>
      </c>
      <c r="N1240" s="228" t="s">
        <v>44</v>
      </c>
      <c r="O1240" s="86"/>
      <c r="P1240" s="229">
        <f>O1240*H1240</f>
        <v>0</v>
      </c>
      <c r="Q1240" s="229">
        <v>0</v>
      </c>
      <c r="R1240" s="229">
        <f>Q1240*H1240</f>
        <v>0</v>
      </c>
      <c r="S1240" s="229">
        <v>0</v>
      </c>
      <c r="T1240" s="230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1" t="s">
        <v>171</v>
      </c>
      <c r="AT1240" s="231" t="s">
        <v>166</v>
      </c>
      <c r="AU1240" s="231" t="s">
        <v>106</v>
      </c>
      <c r="AY1240" s="19" t="s">
        <v>163</v>
      </c>
      <c r="BE1240" s="232">
        <f>IF(N1240="základní",J1240,0)</f>
        <v>0</v>
      </c>
      <c r="BF1240" s="232">
        <f>IF(N1240="snížená",J1240,0)</f>
        <v>0</v>
      </c>
      <c r="BG1240" s="232">
        <f>IF(N1240="zákl. přenesená",J1240,0)</f>
        <v>0</v>
      </c>
      <c r="BH1240" s="232">
        <f>IF(N1240="sníž. přenesená",J1240,0)</f>
        <v>0</v>
      </c>
      <c r="BI1240" s="232">
        <f>IF(N1240="nulová",J1240,0)</f>
        <v>0</v>
      </c>
      <c r="BJ1240" s="19" t="s">
        <v>106</v>
      </c>
      <c r="BK1240" s="232">
        <f>ROUND(I1240*H1240,2)</f>
        <v>0</v>
      </c>
      <c r="BL1240" s="19" t="s">
        <v>171</v>
      </c>
      <c r="BM1240" s="231" t="s">
        <v>2847</v>
      </c>
    </row>
    <row r="1241" s="13" customFormat="1">
      <c r="A1241" s="13"/>
      <c r="B1241" s="233"/>
      <c r="C1241" s="234"/>
      <c r="D1241" s="235" t="s">
        <v>173</v>
      </c>
      <c r="E1241" s="236" t="s">
        <v>19</v>
      </c>
      <c r="F1241" s="237" t="s">
        <v>2848</v>
      </c>
      <c r="G1241" s="234"/>
      <c r="H1241" s="238">
        <v>1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173</v>
      </c>
      <c r="AU1241" s="244" t="s">
        <v>106</v>
      </c>
      <c r="AV1241" s="13" t="s">
        <v>106</v>
      </c>
      <c r="AW1241" s="13" t="s">
        <v>33</v>
      </c>
      <c r="AX1241" s="13" t="s">
        <v>80</v>
      </c>
      <c r="AY1241" s="244" t="s">
        <v>163</v>
      </c>
    </row>
    <row r="1242" s="2" customFormat="1" ht="33" customHeight="1">
      <c r="A1242" s="40"/>
      <c r="B1242" s="41"/>
      <c r="C1242" s="220" t="s">
        <v>2849</v>
      </c>
      <c r="D1242" s="220" t="s">
        <v>166</v>
      </c>
      <c r="E1242" s="221" t="s">
        <v>2850</v>
      </c>
      <c r="F1242" s="222" t="s">
        <v>2702</v>
      </c>
      <c r="G1242" s="223" t="s">
        <v>355</v>
      </c>
      <c r="H1242" s="224">
        <v>1</v>
      </c>
      <c r="I1242" s="225"/>
      <c r="J1242" s="226">
        <f>ROUND(I1242*H1242,2)</f>
        <v>0</v>
      </c>
      <c r="K1242" s="222" t="s">
        <v>19</v>
      </c>
      <c r="L1242" s="46"/>
      <c r="M1242" s="227" t="s">
        <v>19</v>
      </c>
      <c r="N1242" s="228" t="s">
        <v>44</v>
      </c>
      <c r="O1242" s="86"/>
      <c r="P1242" s="229">
        <f>O1242*H1242</f>
        <v>0</v>
      </c>
      <c r="Q1242" s="229">
        <v>0</v>
      </c>
      <c r="R1242" s="229">
        <f>Q1242*H1242</f>
        <v>0</v>
      </c>
      <c r="S1242" s="229">
        <v>0</v>
      </c>
      <c r="T1242" s="230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1" t="s">
        <v>171</v>
      </c>
      <c r="AT1242" s="231" t="s">
        <v>166</v>
      </c>
      <c r="AU1242" s="231" t="s">
        <v>106</v>
      </c>
      <c r="AY1242" s="19" t="s">
        <v>163</v>
      </c>
      <c r="BE1242" s="232">
        <f>IF(N1242="základní",J1242,0)</f>
        <v>0</v>
      </c>
      <c r="BF1242" s="232">
        <f>IF(N1242="snížená",J1242,0)</f>
        <v>0</v>
      </c>
      <c r="BG1242" s="232">
        <f>IF(N1242="zákl. přenesená",J1242,0)</f>
        <v>0</v>
      </c>
      <c r="BH1242" s="232">
        <f>IF(N1242="sníž. přenesená",J1242,0)</f>
        <v>0</v>
      </c>
      <c r="BI1242" s="232">
        <f>IF(N1242="nulová",J1242,0)</f>
        <v>0</v>
      </c>
      <c r="BJ1242" s="19" t="s">
        <v>106</v>
      </c>
      <c r="BK1242" s="232">
        <f>ROUND(I1242*H1242,2)</f>
        <v>0</v>
      </c>
      <c r="BL1242" s="19" t="s">
        <v>171</v>
      </c>
      <c r="BM1242" s="231" t="s">
        <v>2851</v>
      </c>
    </row>
    <row r="1243" s="13" customFormat="1">
      <c r="A1243" s="13"/>
      <c r="B1243" s="233"/>
      <c r="C1243" s="234"/>
      <c r="D1243" s="235" t="s">
        <v>173</v>
      </c>
      <c r="E1243" s="236" t="s">
        <v>19</v>
      </c>
      <c r="F1243" s="237" t="s">
        <v>2852</v>
      </c>
      <c r="G1243" s="234"/>
      <c r="H1243" s="238">
        <v>1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173</v>
      </c>
      <c r="AU1243" s="244" t="s">
        <v>106</v>
      </c>
      <c r="AV1243" s="13" t="s">
        <v>106</v>
      </c>
      <c r="AW1243" s="13" t="s">
        <v>33</v>
      </c>
      <c r="AX1243" s="13" t="s">
        <v>80</v>
      </c>
      <c r="AY1243" s="244" t="s">
        <v>163</v>
      </c>
    </row>
    <row r="1244" s="2" customFormat="1" ht="33" customHeight="1">
      <c r="A1244" s="40"/>
      <c r="B1244" s="41"/>
      <c r="C1244" s="220" t="s">
        <v>2853</v>
      </c>
      <c r="D1244" s="220" t="s">
        <v>166</v>
      </c>
      <c r="E1244" s="221" t="s">
        <v>2854</v>
      </c>
      <c r="F1244" s="222" t="s">
        <v>2702</v>
      </c>
      <c r="G1244" s="223" t="s">
        <v>355</v>
      </c>
      <c r="H1244" s="224">
        <v>1</v>
      </c>
      <c r="I1244" s="225"/>
      <c r="J1244" s="226">
        <f>ROUND(I1244*H1244,2)</f>
        <v>0</v>
      </c>
      <c r="K1244" s="222" t="s">
        <v>19</v>
      </c>
      <c r="L1244" s="46"/>
      <c r="M1244" s="227" t="s">
        <v>19</v>
      </c>
      <c r="N1244" s="228" t="s">
        <v>44</v>
      </c>
      <c r="O1244" s="86"/>
      <c r="P1244" s="229">
        <f>O1244*H1244</f>
        <v>0</v>
      </c>
      <c r="Q1244" s="229">
        <v>0</v>
      </c>
      <c r="R1244" s="229">
        <f>Q1244*H1244</f>
        <v>0</v>
      </c>
      <c r="S1244" s="229">
        <v>0</v>
      </c>
      <c r="T1244" s="230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1" t="s">
        <v>171</v>
      </c>
      <c r="AT1244" s="231" t="s">
        <v>166</v>
      </c>
      <c r="AU1244" s="231" t="s">
        <v>106</v>
      </c>
      <c r="AY1244" s="19" t="s">
        <v>163</v>
      </c>
      <c r="BE1244" s="232">
        <f>IF(N1244="základní",J1244,0)</f>
        <v>0</v>
      </c>
      <c r="BF1244" s="232">
        <f>IF(N1244="snížená",J1244,0)</f>
        <v>0</v>
      </c>
      <c r="BG1244" s="232">
        <f>IF(N1244="zákl. přenesená",J1244,0)</f>
        <v>0</v>
      </c>
      <c r="BH1244" s="232">
        <f>IF(N1244="sníž. přenesená",J1244,0)</f>
        <v>0</v>
      </c>
      <c r="BI1244" s="232">
        <f>IF(N1244="nulová",J1244,0)</f>
        <v>0</v>
      </c>
      <c r="BJ1244" s="19" t="s">
        <v>106</v>
      </c>
      <c r="BK1244" s="232">
        <f>ROUND(I1244*H1244,2)</f>
        <v>0</v>
      </c>
      <c r="BL1244" s="19" t="s">
        <v>171</v>
      </c>
      <c r="BM1244" s="231" t="s">
        <v>2855</v>
      </c>
    </row>
    <row r="1245" s="13" customFormat="1">
      <c r="A1245" s="13"/>
      <c r="B1245" s="233"/>
      <c r="C1245" s="234"/>
      <c r="D1245" s="235" t="s">
        <v>173</v>
      </c>
      <c r="E1245" s="236" t="s">
        <v>19</v>
      </c>
      <c r="F1245" s="237" t="s">
        <v>2856</v>
      </c>
      <c r="G1245" s="234"/>
      <c r="H1245" s="238">
        <v>1</v>
      </c>
      <c r="I1245" s="239"/>
      <c r="J1245" s="234"/>
      <c r="K1245" s="234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173</v>
      </c>
      <c r="AU1245" s="244" t="s">
        <v>106</v>
      </c>
      <c r="AV1245" s="13" t="s">
        <v>106</v>
      </c>
      <c r="AW1245" s="13" t="s">
        <v>33</v>
      </c>
      <c r="AX1245" s="13" t="s">
        <v>80</v>
      </c>
      <c r="AY1245" s="244" t="s">
        <v>163</v>
      </c>
    </row>
    <row r="1246" s="2" customFormat="1" ht="33" customHeight="1">
      <c r="A1246" s="40"/>
      <c r="B1246" s="41"/>
      <c r="C1246" s="220" t="s">
        <v>2857</v>
      </c>
      <c r="D1246" s="220" t="s">
        <v>166</v>
      </c>
      <c r="E1246" s="221" t="s">
        <v>2858</v>
      </c>
      <c r="F1246" s="222" t="s">
        <v>2702</v>
      </c>
      <c r="G1246" s="223" t="s">
        <v>355</v>
      </c>
      <c r="H1246" s="224">
        <v>1</v>
      </c>
      <c r="I1246" s="225"/>
      <c r="J1246" s="226">
        <f>ROUND(I1246*H1246,2)</f>
        <v>0</v>
      </c>
      <c r="K1246" s="222" t="s">
        <v>19</v>
      </c>
      <c r="L1246" s="46"/>
      <c r="M1246" s="227" t="s">
        <v>19</v>
      </c>
      <c r="N1246" s="228" t="s">
        <v>44</v>
      </c>
      <c r="O1246" s="86"/>
      <c r="P1246" s="229">
        <f>O1246*H1246</f>
        <v>0</v>
      </c>
      <c r="Q1246" s="229">
        <v>0</v>
      </c>
      <c r="R1246" s="229">
        <f>Q1246*H1246</f>
        <v>0</v>
      </c>
      <c r="S1246" s="229">
        <v>0</v>
      </c>
      <c r="T1246" s="230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1" t="s">
        <v>171</v>
      </c>
      <c r="AT1246" s="231" t="s">
        <v>166</v>
      </c>
      <c r="AU1246" s="231" t="s">
        <v>106</v>
      </c>
      <c r="AY1246" s="19" t="s">
        <v>163</v>
      </c>
      <c r="BE1246" s="232">
        <f>IF(N1246="základní",J1246,0)</f>
        <v>0</v>
      </c>
      <c r="BF1246" s="232">
        <f>IF(N1246="snížená",J1246,0)</f>
        <v>0</v>
      </c>
      <c r="BG1246" s="232">
        <f>IF(N1246="zákl. přenesená",J1246,0)</f>
        <v>0</v>
      </c>
      <c r="BH1246" s="232">
        <f>IF(N1246="sníž. přenesená",J1246,0)</f>
        <v>0</v>
      </c>
      <c r="BI1246" s="232">
        <f>IF(N1246="nulová",J1246,0)</f>
        <v>0</v>
      </c>
      <c r="BJ1246" s="19" t="s">
        <v>106</v>
      </c>
      <c r="BK1246" s="232">
        <f>ROUND(I1246*H1246,2)</f>
        <v>0</v>
      </c>
      <c r="BL1246" s="19" t="s">
        <v>171</v>
      </c>
      <c r="BM1246" s="231" t="s">
        <v>2859</v>
      </c>
    </row>
    <row r="1247" s="13" customFormat="1">
      <c r="A1247" s="13"/>
      <c r="B1247" s="233"/>
      <c r="C1247" s="234"/>
      <c r="D1247" s="235" t="s">
        <v>173</v>
      </c>
      <c r="E1247" s="236" t="s">
        <v>19</v>
      </c>
      <c r="F1247" s="237" t="s">
        <v>2860</v>
      </c>
      <c r="G1247" s="234"/>
      <c r="H1247" s="238">
        <v>1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173</v>
      </c>
      <c r="AU1247" s="244" t="s">
        <v>106</v>
      </c>
      <c r="AV1247" s="13" t="s">
        <v>106</v>
      </c>
      <c r="AW1247" s="13" t="s">
        <v>33</v>
      </c>
      <c r="AX1247" s="13" t="s">
        <v>80</v>
      </c>
      <c r="AY1247" s="244" t="s">
        <v>163</v>
      </c>
    </row>
    <row r="1248" s="2" customFormat="1" ht="33" customHeight="1">
      <c r="A1248" s="40"/>
      <c r="B1248" s="41"/>
      <c r="C1248" s="220" t="s">
        <v>2861</v>
      </c>
      <c r="D1248" s="220" t="s">
        <v>166</v>
      </c>
      <c r="E1248" s="221" t="s">
        <v>2862</v>
      </c>
      <c r="F1248" s="222" t="s">
        <v>2702</v>
      </c>
      <c r="G1248" s="223" t="s">
        <v>355</v>
      </c>
      <c r="H1248" s="224">
        <v>1</v>
      </c>
      <c r="I1248" s="225"/>
      <c r="J1248" s="226">
        <f>ROUND(I1248*H1248,2)</f>
        <v>0</v>
      </c>
      <c r="K1248" s="222" t="s">
        <v>19</v>
      </c>
      <c r="L1248" s="46"/>
      <c r="M1248" s="227" t="s">
        <v>19</v>
      </c>
      <c r="N1248" s="228" t="s">
        <v>44</v>
      </c>
      <c r="O1248" s="86"/>
      <c r="P1248" s="229">
        <f>O1248*H1248</f>
        <v>0</v>
      </c>
      <c r="Q1248" s="229">
        <v>0</v>
      </c>
      <c r="R1248" s="229">
        <f>Q1248*H1248</f>
        <v>0</v>
      </c>
      <c r="S1248" s="229">
        <v>0</v>
      </c>
      <c r="T1248" s="230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31" t="s">
        <v>171</v>
      </c>
      <c r="AT1248" s="231" t="s">
        <v>166</v>
      </c>
      <c r="AU1248" s="231" t="s">
        <v>106</v>
      </c>
      <c r="AY1248" s="19" t="s">
        <v>163</v>
      </c>
      <c r="BE1248" s="232">
        <f>IF(N1248="základní",J1248,0)</f>
        <v>0</v>
      </c>
      <c r="BF1248" s="232">
        <f>IF(N1248="snížená",J1248,0)</f>
        <v>0</v>
      </c>
      <c r="BG1248" s="232">
        <f>IF(N1248="zákl. přenesená",J1248,0)</f>
        <v>0</v>
      </c>
      <c r="BH1248" s="232">
        <f>IF(N1248="sníž. přenesená",J1248,0)</f>
        <v>0</v>
      </c>
      <c r="BI1248" s="232">
        <f>IF(N1248="nulová",J1248,0)</f>
        <v>0</v>
      </c>
      <c r="BJ1248" s="19" t="s">
        <v>106</v>
      </c>
      <c r="BK1248" s="232">
        <f>ROUND(I1248*H1248,2)</f>
        <v>0</v>
      </c>
      <c r="BL1248" s="19" t="s">
        <v>171</v>
      </c>
      <c r="BM1248" s="231" t="s">
        <v>2863</v>
      </c>
    </row>
    <row r="1249" s="13" customFormat="1">
      <c r="A1249" s="13"/>
      <c r="B1249" s="233"/>
      <c r="C1249" s="234"/>
      <c r="D1249" s="235" t="s">
        <v>173</v>
      </c>
      <c r="E1249" s="236" t="s">
        <v>19</v>
      </c>
      <c r="F1249" s="237" t="s">
        <v>2864</v>
      </c>
      <c r="G1249" s="234"/>
      <c r="H1249" s="238">
        <v>1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173</v>
      </c>
      <c r="AU1249" s="244" t="s">
        <v>106</v>
      </c>
      <c r="AV1249" s="13" t="s">
        <v>106</v>
      </c>
      <c r="AW1249" s="13" t="s">
        <v>33</v>
      </c>
      <c r="AX1249" s="13" t="s">
        <v>80</v>
      </c>
      <c r="AY1249" s="244" t="s">
        <v>163</v>
      </c>
    </row>
    <row r="1250" s="2" customFormat="1" ht="33" customHeight="1">
      <c r="A1250" s="40"/>
      <c r="B1250" s="41"/>
      <c r="C1250" s="220" t="s">
        <v>2865</v>
      </c>
      <c r="D1250" s="220" t="s">
        <v>166</v>
      </c>
      <c r="E1250" s="221" t="s">
        <v>2866</v>
      </c>
      <c r="F1250" s="222" t="s">
        <v>2702</v>
      </c>
      <c r="G1250" s="223" t="s">
        <v>355</v>
      </c>
      <c r="H1250" s="224">
        <v>1</v>
      </c>
      <c r="I1250" s="225"/>
      <c r="J1250" s="226">
        <f>ROUND(I1250*H1250,2)</f>
        <v>0</v>
      </c>
      <c r="K1250" s="222" t="s">
        <v>19</v>
      </c>
      <c r="L1250" s="46"/>
      <c r="M1250" s="227" t="s">
        <v>19</v>
      </c>
      <c r="N1250" s="228" t="s">
        <v>44</v>
      </c>
      <c r="O1250" s="86"/>
      <c r="P1250" s="229">
        <f>O1250*H1250</f>
        <v>0</v>
      </c>
      <c r="Q1250" s="229">
        <v>0</v>
      </c>
      <c r="R1250" s="229">
        <f>Q1250*H1250</f>
        <v>0</v>
      </c>
      <c r="S1250" s="229">
        <v>0</v>
      </c>
      <c r="T1250" s="230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31" t="s">
        <v>171</v>
      </c>
      <c r="AT1250" s="231" t="s">
        <v>166</v>
      </c>
      <c r="AU1250" s="231" t="s">
        <v>106</v>
      </c>
      <c r="AY1250" s="19" t="s">
        <v>163</v>
      </c>
      <c r="BE1250" s="232">
        <f>IF(N1250="základní",J1250,0)</f>
        <v>0</v>
      </c>
      <c r="BF1250" s="232">
        <f>IF(N1250="snížená",J1250,0)</f>
        <v>0</v>
      </c>
      <c r="BG1250" s="232">
        <f>IF(N1250="zákl. přenesená",J1250,0)</f>
        <v>0</v>
      </c>
      <c r="BH1250" s="232">
        <f>IF(N1250="sníž. přenesená",J1250,0)</f>
        <v>0</v>
      </c>
      <c r="BI1250" s="232">
        <f>IF(N1250="nulová",J1250,0)</f>
        <v>0</v>
      </c>
      <c r="BJ1250" s="19" t="s">
        <v>106</v>
      </c>
      <c r="BK1250" s="232">
        <f>ROUND(I1250*H1250,2)</f>
        <v>0</v>
      </c>
      <c r="BL1250" s="19" t="s">
        <v>171</v>
      </c>
      <c r="BM1250" s="231" t="s">
        <v>2867</v>
      </c>
    </row>
    <row r="1251" s="13" customFormat="1">
      <c r="A1251" s="13"/>
      <c r="B1251" s="233"/>
      <c r="C1251" s="234"/>
      <c r="D1251" s="235" t="s">
        <v>173</v>
      </c>
      <c r="E1251" s="236" t="s">
        <v>19</v>
      </c>
      <c r="F1251" s="237" t="s">
        <v>2868</v>
      </c>
      <c r="G1251" s="234"/>
      <c r="H1251" s="238">
        <v>1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173</v>
      </c>
      <c r="AU1251" s="244" t="s">
        <v>106</v>
      </c>
      <c r="AV1251" s="13" t="s">
        <v>106</v>
      </c>
      <c r="AW1251" s="13" t="s">
        <v>33</v>
      </c>
      <c r="AX1251" s="13" t="s">
        <v>80</v>
      </c>
      <c r="AY1251" s="244" t="s">
        <v>163</v>
      </c>
    </row>
    <row r="1252" s="2" customFormat="1" ht="33" customHeight="1">
      <c r="A1252" s="40"/>
      <c r="B1252" s="41"/>
      <c r="C1252" s="220" t="s">
        <v>2869</v>
      </c>
      <c r="D1252" s="220" t="s">
        <v>166</v>
      </c>
      <c r="E1252" s="221" t="s">
        <v>2870</v>
      </c>
      <c r="F1252" s="222" t="s">
        <v>2702</v>
      </c>
      <c r="G1252" s="223" t="s">
        <v>355</v>
      </c>
      <c r="H1252" s="224">
        <v>1</v>
      </c>
      <c r="I1252" s="225"/>
      <c r="J1252" s="226">
        <f>ROUND(I1252*H1252,2)</f>
        <v>0</v>
      </c>
      <c r="K1252" s="222" t="s">
        <v>19</v>
      </c>
      <c r="L1252" s="46"/>
      <c r="M1252" s="227" t="s">
        <v>19</v>
      </c>
      <c r="N1252" s="228" t="s">
        <v>44</v>
      </c>
      <c r="O1252" s="86"/>
      <c r="P1252" s="229">
        <f>O1252*H1252</f>
        <v>0</v>
      </c>
      <c r="Q1252" s="229">
        <v>0</v>
      </c>
      <c r="R1252" s="229">
        <f>Q1252*H1252</f>
        <v>0</v>
      </c>
      <c r="S1252" s="229">
        <v>0</v>
      </c>
      <c r="T1252" s="230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31" t="s">
        <v>171</v>
      </c>
      <c r="AT1252" s="231" t="s">
        <v>166</v>
      </c>
      <c r="AU1252" s="231" t="s">
        <v>106</v>
      </c>
      <c r="AY1252" s="19" t="s">
        <v>163</v>
      </c>
      <c r="BE1252" s="232">
        <f>IF(N1252="základní",J1252,0)</f>
        <v>0</v>
      </c>
      <c r="BF1252" s="232">
        <f>IF(N1252="snížená",J1252,0)</f>
        <v>0</v>
      </c>
      <c r="BG1252" s="232">
        <f>IF(N1252="zákl. přenesená",J1252,0)</f>
        <v>0</v>
      </c>
      <c r="BH1252" s="232">
        <f>IF(N1252="sníž. přenesená",J1252,0)</f>
        <v>0</v>
      </c>
      <c r="BI1252" s="232">
        <f>IF(N1252="nulová",J1252,0)</f>
        <v>0</v>
      </c>
      <c r="BJ1252" s="19" t="s">
        <v>106</v>
      </c>
      <c r="BK1252" s="232">
        <f>ROUND(I1252*H1252,2)</f>
        <v>0</v>
      </c>
      <c r="BL1252" s="19" t="s">
        <v>171</v>
      </c>
      <c r="BM1252" s="231" t="s">
        <v>2871</v>
      </c>
    </row>
    <row r="1253" s="13" customFormat="1">
      <c r="A1253" s="13"/>
      <c r="B1253" s="233"/>
      <c r="C1253" s="234"/>
      <c r="D1253" s="235" t="s">
        <v>173</v>
      </c>
      <c r="E1253" s="236" t="s">
        <v>19</v>
      </c>
      <c r="F1253" s="237" t="s">
        <v>2872</v>
      </c>
      <c r="G1253" s="234"/>
      <c r="H1253" s="238">
        <v>1</v>
      </c>
      <c r="I1253" s="239"/>
      <c r="J1253" s="234"/>
      <c r="K1253" s="234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173</v>
      </c>
      <c r="AU1253" s="244" t="s">
        <v>106</v>
      </c>
      <c r="AV1253" s="13" t="s">
        <v>106</v>
      </c>
      <c r="AW1253" s="13" t="s">
        <v>33</v>
      </c>
      <c r="AX1253" s="13" t="s">
        <v>80</v>
      </c>
      <c r="AY1253" s="244" t="s">
        <v>163</v>
      </c>
    </row>
    <row r="1254" s="2" customFormat="1" ht="21.75" customHeight="1">
      <c r="A1254" s="40"/>
      <c r="B1254" s="41"/>
      <c r="C1254" s="220" t="s">
        <v>2873</v>
      </c>
      <c r="D1254" s="220" t="s">
        <v>166</v>
      </c>
      <c r="E1254" s="221" t="s">
        <v>2874</v>
      </c>
      <c r="F1254" s="222" t="s">
        <v>2605</v>
      </c>
      <c r="G1254" s="223" t="s">
        <v>355</v>
      </c>
      <c r="H1254" s="224">
        <v>1</v>
      </c>
      <c r="I1254" s="225"/>
      <c r="J1254" s="226">
        <f>ROUND(I1254*H1254,2)</f>
        <v>0</v>
      </c>
      <c r="K1254" s="222" t="s">
        <v>19</v>
      </c>
      <c r="L1254" s="46"/>
      <c r="M1254" s="227" t="s">
        <v>19</v>
      </c>
      <c r="N1254" s="228" t="s">
        <v>44</v>
      </c>
      <c r="O1254" s="86"/>
      <c r="P1254" s="229">
        <f>O1254*H1254</f>
        <v>0</v>
      </c>
      <c r="Q1254" s="229">
        <v>0</v>
      </c>
      <c r="R1254" s="229">
        <f>Q1254*H1254</f>
        <v>0</v>
      </c>
      <c r="S1254" s="229">
        <v>0</v>
      </c>
      <c r="T1254" s="230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1" t="s">
        <v>171</v>
      </c>
      <c r="AT1254" s="231" t="s">
        <v>166</v>
      </c>
      <c r="AU1254" s="231" t="s">
        <v>106</v>
      </c>
      <c r="AY1254" s="19" t="s">
        <v>163</v>
      </c>
      <c r="BE1254" s="232">
        <f>IF(N1254="základní",J1254,0)</f>
        <v>0</v>
      </c>
      <c r="BF1254" s="232">
        <f>IF(N1254="snížená",J1254,0)</f>
        <v>0</v>
      </c>
      <c r="BG1254" s="232">
        <f>IF(N1254="zákl. přenesená",J1254,0)</f>
        <v>0</v>
      </c>
      <c r="BH1254" s="232">
        <f>IF(N1254="sníž. přenesená",J1254,0)</f>
        <v>0</v>
      </c>
      <c r="BI1254" s="232">
        <f>IF(N1254="nulová",J1254,0)</f>
        <v>0</v>
      </c>
      <c r="BJ1254" s="19" t="s">
        <v>106</v>
      </c>
      <c r="BK1254" s="232">
        <f>ROUND(I1254*H1254,2)</f>
        <v>0</v>
      </c>
      <c r="BL1254" s="19" t="s">
        <v>171</v>
      </c>
      <c r="BM1254" s="231" t="s">
        <v>2875</v>
      </c>
    </row>
    <row r="1255" s="13" customFormat="1">
      <c r="A1255" s="13"/>
      <c r="B1255" s="233"/>
      <c r="C1255" s="234"/>
      <c r="D1255" s="235" t="s">
        <v>173</v>
      </c>
      <c r="E1255" s="236" t="s">
        <v>19</v>
      </c>
      <c r="F1255" s="237" t="s">
        <v>2876</v>
      </c>
      <c r="G1255" s="234"/>
      <c r="H1255" s="238">
        <v>1</v>
      </c>
      <c r="I1255" s="239"/>
      <c r="J1255" s="234"/>
      <c r="K1255" s="234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173</v>
      </c>
      <c r="AU1255" s="244" t="s">
        <v>106</v>
      </c>
      <c r="AV1255" s="13" t="s">
        <v>106</v>
      </c>
      <c r="AW1255" s="13" t="s">
        <v>33</v>
      </c>
      <c r="AX1255" s="13" t="s">
        <v>80</v>
      </c>
      <c r="AY1255" s="244" t="s">
        <v>163</v>
      </c>
    </row>
    <row r="1256" s="2" customFormat="1" ht="33" customHeight="1">
      <c r="A1256" s="40"/>
      <c r="B1256" s="41"/>
      <c r="C1256" s="220" t="s">
        <v>2877</v>
      </c>
      <c r="D1256" s="220" t="s">
        <v>166</v>
      </c>
      <c r="E1256" s="221" t="s">
        <v>2878</v>
      </c>
      <c r="F1256" s="222" t="s">
        <v>2643</v>
      </c>
      <c r="G1256" s="223" t="s">
        <v>355</v>
      </c>
      <c r="H1256" s="224">
        <v>1</v>
      </c>
      <c r="I1256" s="225"/>
      <c r="J1256" s="226">
        <f>ROUND(I1256*H1256,2)</f>
        <v>0</v>
      </c>
      <c r="K1256" s="222" t="s">
        <v>19</v>
      </c>
      <c r="L1256" s="46"/>
      <c r="M1256" s="227" t="s">
        <v>19</v>
      </c>
      <c r="N1256" s="228" t="s">
        <v>44</v>
      </c>
      <c r="O1256" s="86"/>
      <c r="P1256" s="229">
        <f>O1256*H1256</f>
        <v>0</v>
      </c>
      <c r="Q1256" s="229">
        <v>0</v>
      </c>
      <c r="R1256" s="229">
        <f>Q1256*H1256</f>
        <v>0</v>
      </c>
      <c r="S1256" s="229">
        <v>0</v>
      </c>
      <c r="T1256" s="230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31" t="s">
        <v>171</v>
      </c>
      <c r="AT1256" s="231" t="s">
        <v>166</v>
      </c>
      <c r="AU1256" s="231" t="s">
        <v>106</v>
      </c>
      <c r="AY1256" s="19" t="s">
        <v>163</v>
      </c>
      <c r="BE1256" s="232">
        <f>IF(N1256="základní",J1256,0)</f>
        <v>0</v>
      </c>
      <c r="BF1256" s="232">
        <f>IF(N1256="snížená",J1256,0)</f>
        <v>0</v>
      </c>
      <c r="BG1256" s="232">
        <f>IF(N1256="zákl. přenesená",J1256,0)</f>
        <v>0</v>
      </c>
      <c r="BH1256" s="232">
        <f>IF(N1256="sníž. přenesená",J1256,0)</f>
        <v>0</v>
      </c>
      <c r="BI1256" s="232">
        <f>IF(N1256="nulová",J1256,0)</f>
        <v>0</v>
      </c>
      <c r="BJ1256" s="19" t="s">
        <v>106</v>
      </c>
      <c r="BK1256" s="232">
        <f>ROUND(I1256*H1256,2)</f>
        <v>0</v>
      </c>
      <c r="BL1256" s="19" t="s">
        <v>171</v>
      </c>
      <c r="BM1256" s="231" t="s">
        <v>2879</v>
      </c>
    </row>
    <row r="1257" s="13" customFormat="1">
      <c r="A1257" s="13"/>
      <c r="B1257" s="233"/>
      <c r="C1257" s="234"/>
      <c r="D1257" s="235" t="s">
        <v>173</v>
      </c>
      <c r="E1257" s="236" t="s">
        <v>19</v>
      </c>
      <c r="F1257" s="237" t="s">
        <v>2880</v>
      </c>
      <c r="G1257" s="234"/>
      <c r="H1257" s="238">
        <v>1</v>
      </c>
      <c r="I1257" s="239"/>
      <c r="J1257" s="234"/>
      <c r="K1257" s="234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173</v>
      </c>
      <c r="AU1257" s="244" t="s">
        <v>106</v>
      </c>
      <c r="AV1257" s="13" t="s">
        <v>106</v>
      </c>
      <c r="AW1257" s="13" t="s">
        <v>33</v>
      </c>
      <c r="AX1257" s="13" t="s">
        <v>80</v>
      </c>
      <c r="AY1257" s="244" t="s">
        <v>163</v>
      </c>
    </row>
    <row r="1258" s="2" customFormat="1" ht="21.75" customHeight="1">
      <c r="A1258" s="40"/>
      <c r="B1258" s="41"/>
      <c r="C1258" s="220" t="s">
        <v>2881</v>
      </c>
      <c r="D1258" s="220" t="s">
        <v>166</v>
      </c>
      <c r="E1258" s="221" t="s">
        <v>2882</v>
      </c>
      <c r="F1258" s="222" t="s">
        <v>2605</v>
      </c>
      <c r="G1258" s="223" t="s">
        <v>355</v>
      </c>
      <c r="H1258" s="224">
        <v>1</v>
      </c>
      <c r="I1258" s="225"/>
      <c r="J1258" s="226">
        <f>ROUND(I1258*H1258,2)</f>
        <v>0</v>
      </c>
      <c r="K1258" s="222" t="s">
        <v>19</v>
      </c>
      <c r="L1258" s="46"/>
      <c r="M1258" s="227" t="s">
        <v>19</v>
      </c>
      <c r="N1258" s="228" t="s">
        <v>44</v>
      </c>
      <c r="O1258" s="86"/>
      <c r="P1258" s="229">
        <f>O1258*H1258</f>
        <v>0</v>
      </c>
      <c r="Q1258" s="229">
        <v>0</v>
      </c>
      <c r="R1258" s="229">
        <f>Q1258*H1258</f>
        <v>0</v>
      </c>
      <c r="S1258" s="229">
        <v>0</v>
      </c>
      <c r="T1258" s="230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31" t="s">
        <v>171</v>
      </c>
      <c r="AT1258" s="231" t="s">
        <v>166</v>
      </c>
      <c r="AU1258" s="231" t="s">
        <v>106</v>
      </c>
      <c r="AY1258" s="19" t="s">
        <v>163</v>
      </c>
      <c r="BE1258" s="232">
        <f>IF(N1258="základní",J1258,0)</f>
        <v>0</v>
      </c>
      <c r="BF1258" s="232">
        <f>IF(N1258="snížená",J1258,0)</f>
        <v>0</v>
      </c>
      <c r="BG1258" s="232">
        <f>IF(N1258="zákl. přenesená",J1258,0)</f>
        <v>0</v>
      </c>
      <c r="BH1258" s="232">
        <f>IF(N1258="sníž. přenesená",J1258,0)</f>
        <v>0</v>
      </c>
      <c r="BI1258" s="232">
        <f>IF(N1258="nulová",J1258,0)</f>
        <v>0</v>
      </c>
      <c r="BJ1258" s="19" t="s">
        <v>106</v>
      </c>
      <c r="BK1258" s="232">
        <f>ROUND(I1258*H1258,2)</f>
        <v>0</v>
      </c>
      <c r="BL1258" s="19" t="s">
        <v>171</v>
      </c>
      <c r="BM1258" s="231" t="s">
        <v>2883</v>
      </c>
    </row>
    <row r="1259" s="13" customFormat="1">
      <c r="A1259" s="13"/>
      <c r="B1259" s="233"/>
      <c r="C1259" s="234"/>
      <c r="D1259" s="235" t="s">
        <v>173</v>
      </c>
      <c r="E1259" s="236" t="s">
        <v>19</v>
      </c>
      <c r="F1259" s="237" t="s">
        <v>2884</v>
      </c>
      <c r="G1259" s="234"/>
      <c r="H1259" s="238">
        <v>1</v>
      </c>
      <c r="I1259" s="239"/>
      <c r="J1259" s="234"/>
      <c r="K1259" s="234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173</v>
      </c>
      <c r="AU1259" s="244" t="s">
        <v>106</v>
      </c>
      <c r="AV1259" s="13" t="s">
        <v>106</v>
      </c>
      <c r="AW1259" s="13" t="s">
        <v>33</v>
      </c>
      <c r="AX1259" s="13" t="s">
        <v>80</v>
      </c>
      <c r="AY1259" s="244" t="s">
        <v>163</v>
      </c>
    </row>
    <row r="1260" s="2" customFormat="1" ht="21.75" customHeight="1">
      <c r="A1260" s="40"/>
      <c r="B1260" s="41"/>
      <c r="C1260" s="220" t="s">
        <v>2885</v>
      </c>
      <c r="D1260" s="220" t="s">
        <v>166</v>
      </c>
      <c r="E1260" s="221" t="s">
        <v>2886</v>
      </c>
      <c r="F1260" s="222" t="s">
        <v>2605</v>
      </c>
      <c r="G1260" s="223" t="s">
        <v>355</v>
      </c>
      <c r="H1260" s="224">
        <v>1</v>
      </c>
      <c r="I1260" s="225"/>
      <c r="J1260" s="226">
        <f>ROUND(I1260*H1260,2)</f>
        <v>0</v>
      </c>
      <c r="K1260" s="222" t="s">
        <v>19</v>
      </c>
      <c r="L1260" s="46"/>
      <c r="M1260" s="227" t="s">
        <v>19</v>
      </c>
      <c r="N1260" s="228" t="s">
        <v>44</v>
      </c>
      <c r="O1260" s="86"/>
      <c r="P1260" s="229">
        <f>O1260*H1260</f>
        <v>0</v>
      </c>
      <c r="Q1260" s="229">
        <v>0</v>
      </c>
      <c r="R1260" s="229">
        <f>Q1260*H1260</f>
        <v>0</v>
      </c>
      <c r="S1260" s="229">
        <v>0</v>
      </c>
      <c r="T1260" s="230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31" t="s">
        <v>171</v>
      </c>
      <c r="AT1260" s="231" t="s">
        <v>166</v>
      </c>
      <c r="AU1260" s="231" t="s">
        <v>106</v>
      </c>
      <c r="AY1260" s="19" t="s">
        <v>163</v>
      </c>
      <c r="BE1260" s="232">
        <f>IF(N1260="základní",J1260,0)</f>
        <v>0</v>
      </c>
      <c r="BF1260" s="232">
        <f>IF(N1260="snížená",J1260,0)</f>
        <v>0</v>
      </c>
      <c r="BG1260" s="232">
        <f>IF(N1260="zákl. přenesená",J1260,0)</f>
        <v>0</v>
      </c>
      <c r="BH1260" s="232">
        <f>IF(N1260="sníž. přenesená",J1260,0)</f>
        <v>0</v>
      </c>
      <c r="BI1260" s="232">
        <f>IF(N1260="nulová",J1260,0)</f>
        <v>0</v>
      </c>
      <c r="BJ1260" s="19" t="s">
        <v>106</v>
      </c>
      <c r="BK1260" s="232">
        <f>ROUND(I1260*H1260,2)</f>
        <v>0</v>
      </c>
      <c r="BL1260" s="19" t="s">
        <v>171</v>
      </c>
      <c r="BM1260" s="231" t="s">
        <v>2887</v>
      </c>
    </row>
    <row r="1261" s="13" customFormat="1">
      <c r="A1261" s="13"/>
      <c r="B1261" s="233"/>
      <c r="C1261" s="234"/>
      <c r="D1261" s="235" t="s">
        <v>173</v>
      </c>
      <c r="E1261" s="236" t="s">
        <v>19</v>
      </c>
      <c r="F1261" s="237" t="s">
        <v>2888</v>
      </c>
      <c r="G1261" s="234"/>
      <c r="H1261" s="238">
        <v>1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173</v>
      </c>
      <c r="AU1261" s="244" t="s">
        <v>106</v>
      </c>
      <c r="AV1261" s="13" t="s">
        <v>106</v>
      </c>
      <c r="AW1261" s="13" t="s">
        <v>33</v>
      </c>
      <c r="AX1261" s="13" t="s">
        <v>80</v>
      </c>
      <c r="AY1261" s="244" t="s">
        <v>163</v>
      </c>
    </row>
    <row r="1262" s="2" customFormat="1" ht="33" customHeight="1">
      <c r="A1262" s="40"/>
      <c r="B1262" s="41"/>
      <c r="C1262" s="220" t="s">
        <v>2889</v>
      </c>
      <c r="D1262" s="220" t="s">
        <v>166</v>
      </c>
      <c r="E1262" s="221" t="s">
        <v>2890</v>
      </c>
      <c r="F1262" s="222" t="s">
        <v>2587</v>
      </c>
      <c r="G1262" s="223" t="s">
        <v>355</v>
      </c>
      <c r="H1262" s="224">
        <v>1</v>
      </c>
      <c r="I1262" s="225"/>
      <c r="J1262" s="226">
        <f>ROUND(I1262*H1262,2)</f>
        <v>0</v>
      </c>
      <c r="K1262" s="222" t="s">
        <v>19</v>
      </c>
      <c r="L1262" s="46"/>
      <c r="M1262" s="227" t="s">
        <v>19</v>
      </c>
      <c r="N1262" s="228" t="s">
        <v>44</v>
      </c>
      <c r="O1262" s="86"/>
      <c r="P1262" s="229">
        <f>O1262*H1262</f>
        <v>0</v>
      </c>
      <c r="Q1262" s="229">
        <v>0</v>
      </c>
      <c r="R1262" s="229">
        <f>Q1262*H1262</f>
        <v>0</v>
      </c>
      <c r="S1262" s="229">
        <v>0</v>
      </c>
      <c r="T1262" s="230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31" t="s">
        <v>171</v>
      </c>
      <c r="AT1262" s="231" t="s">
        <v>166</v>
      </c>
      <c r="AU1262" s="231" t="s">
        <v>106</v>
      </c>
      <c r="AY1262" s="19" t="s">
        <v>163</v>
      </c>
      <c r="BE1262" s="232">
        <f>IF(N1262="základní",J1262,0)</f>
        <v>0</v>
      </c>
      <c r="BF1262" s="232">
        <f>IF(N1262="snížená",J1262,0)</f>
        <v>0</v>
      </c>
      <c r="BG1262" s="232">
        <f>IF(N1262="zákl. přenesená",J1262,0)</f>
        <v>0</v>
      </c>
      <c r="BH1262" s="232">
        <f>IF(N1262="sníž. přenesená",J1262,0)</f>
        <v>0</v>
      </c>
      <c r="BI1262" s="232">
        <f>IF(N1262="nulová",J1262,0)</f>
        <v>0</v>
      </c>
      <c r="BJ1262" s="19" t="s">
        <v>106</v>
      </c>
      <c r="BK1262" s="232">
        <f>ROUND(I1262*H1262,2)</f>
        <v>0</v>
      </c>
      <c r="BL1262" s="19" t="s">
        <v>171</v>
      </c>
      <c r="BM1262" s="231" t="s">
        <v>2891</v>
      </c>
    </row>
    <row r="1263" s="13" customFormat="1">
      <c r="A1263" s="13"/>
      <c r="B1263" s="233"/>
      <c r="C1263" s="234"/>
      <c r="D1263" s="235" t="s">
        <v>173</v>
      </c>
      <c r="E1263" s="236" t="s">
        <v>19</v>
      </c>
      <c r="F1263" s="237" t="s">
        <v>2892</v>
      </c>
      <c r="G1263" s="234"/>
      <c r="H1263" s="238">
        <v>1</v>
      </c>
      <c r="I1263" s="239"/>
      <c r="J1263" s="234"/>
      <c r="K1263" s="234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173</v>
      </c>
      <c r="AU1263" s="244" t="s">
        <v>106</v>
      </c>
      <c r="AV1263" s="13" t="s">
        <v>106</v>
      </c>
      <c r="AW1263" s="13" t="s">
        <v>33</v>
      </c>
      <c r="AX1263" s="13" t="s">
        <v>80</v>
      </c>
      <c r="AY1263" s="244" t="s">
        <v>163</v>
      </c>
    </row>
    <row r="1264" s="2" customFormat="1" ht="33" customHeight="1">
      <c r="A1264" s="40"/>
      <c r="B1264" s="41"/>
      <c r="C1264" s="220" t="s">
        <v>2893</v>
      </c>
      <c r="D1264" s="220" t="s">
        <v>166</v>
      </c>
      <c r="E1264" s="221" t="s">
        <v>2894</v>
      </c>
      <c r="F1264" s="222" t="s">
        <v>2587</v>
      </c>
      <c r="G1264" s="223" t="s">
        <v>355</v>
      </c>
      <c r="H1264" s="224">
        <v>1</v>
      </c>
      <c r="I1264" s="225"/>
      <c r="J1264" s="226">
        <f>ROUND(I1264*H1264,2)</f>
        <v>0</v>
      </c>
      <c r="K1264" s="222" t="s">
        <v>19</v>
      </c>
      <c r="L1264" s="46"/>
      <c r="M1264" s="227" t="s">
        <v>19</v>
      </c>
      <c r="N1264" s="228" t="s">
        <v>44</v>
      </c>
      <c r="O1264" s="86"/>
      <c r="P1264" s="229">
        <f>O1264*H1264</f>
        <v>0</v>
      </c>
      <c r="Q1264" s="229">
        <v>0</v>
      </c>
      <c r="R1264" s="229">
        <f>Q1264*H1264</f>
        <v>0</v>
      </c>
      <c r="S1264" s="229">
        <v>0</v>
      </c>
      <c r="T1264" s="230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31" t="s">
        <v>171</v>
      </c>
      <c r="AT1264" s="231" t="s">
        <v>166</v>
      </c>
      <c r="AU1264" s="231" t="s">
        <v>106</v>
      </c>
      <c r="AY1264" s="19" t="s">
        <v>163</v>
      </c>
      <c r="BE1264" s="232">
        <f>IF(N1264="základní",J1264,0)</f>
        <v>0</v>
      </c>
      <c r="BF1264" s="232">
        <f>IF(N1264="snížená",J1264,0)</f>
        <v>0</v>
      </c>
      <c r="BG1264" s="232">
        <f>IF(N1264="zákl. přenesená",J1264,0)</f>
        <v>0</v>
      </c>
      <c r="BH1264" s="232">
        <f>IF(N1264="sníž. přenesená",J1264,0)</f>
        <v>0</v>
      </c>
      <c r="BI1264" s="232">
        <f>IF(N1264="nulová",J1264,0)</f>
        <v>0</v>
      </c>
      <c r="BJ1264" s="19" t="s">
        <v>106</v>
      </c>
      <c r="BK1264" s="232">
        <f>ROUND(I1264*H1264,2)</f>
        <v>0</v>
      </c>
      <c r="BL1264" s="19" t="s">
        <v>171</v>
      </c>
      <c r="BM1264" s="231" t="s">
        <v>2895</v>
      </c>
    </row>
    <row r="1265" s="13" customFormat="1">
      <c r="A1265" s="13"/>
      <c r="B1265" s="233"/>
      <c r="C1265" s="234"/>
      <c r="D1265" s="235" t="s">
        <v>173</v>
      </c>
      <c r="E1265" s="236" t="s">
        <v>19</v>
      </c>
      <c r="F1265" s="237" t="s">
        <v>2896</v>
      </c>
      <c r="G1265" s="234"/>
      <c r="H1265" s="238">
        <v>1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173</v>
      </c>
      <c r="AU1265" s="244" t="s">
        <v>106</v>
      </c>
      <c r="AV1265" s="13" t="s">
        <v>106</v>
      </c>
      <c r="AW1265" s="13" t="s">
        <v>33</v>
      </c>
      <c r="AX1265" s="13" t="s">
        <v>80</v>
      </c>
      <c r="AY1265" s="244" t="s">
        <v>163</v>
      </c>
    </row>
    <row r="1266" s="2" customFormat="1" ht="21.75" customHeight="1">
      <c r="A1266" s="40"/>
      <c r="B1266" s="41"/>
      <c r="C1266" s="220" t="s">
        <v>2897</v>
      </c>
      <c r="D1266" s="220" t="s">
        <v>166</v>
      </c>
      <c r="E1266" s="221" t="s">
        <v>2898</v>
      </c>
      <c r="F1266" s="222" t="s">
        <v>2605</v>
      </c>
      <c r="G1266" s="223" t="s">
        <v>355</v>
      </c>
      <c r="H1266" s="224">
        <v>1</v>
      </c>
      <c r="I1266" s="225"/>
      <c r="J1266" s="226">
        <f>ROUND(I1266*H1266,2)</f>
        <v>0</v>
      </c>
      <c r="K1266" s="222" t="s">
        <v>19</v>
      </c>
      <c r="L1266" s="46"/>
      <c r="M1266" s="227" t="s">
        <v>19</v>
      </c>
      <c r="N1266" s="228" t="s">
        <v>44</v>
      </c>
      <c r="O1266" s="86"/>
      <c r="P1266" s="229">
        <f>O1266*H1266</f>
        <v>0</v>
      </c>
      <c r="Q1266" s="229">
        <v>0</v>
      </c>
      <c r="R1266" s="229">
        <f>Q1266*H1266</f>
        <v>0</v>
      </c>
      <c r="S1266" s="229">
        <v>0</v>
      </c>
      <c r="T1266" s="230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1" t="s">
        <v>171</v>
      </c>
      <c r="AT1266" s="231" t="s">
        <v>166</v>
      </c>
      <c r="AU1266" s="231" t="s">
        <v>106</v>
      </c>
      <c r="AY1266" s="19" t="s">
        <v>163</v>
      </c>
      <c r="BE1266" s="232">
        <f>IF(N1266="základní",J1266,0)</f>
        <v>0</v>
      </c>
      <c r="BF1266" s="232">
        <f>IF(N1266="snížená",J1266,0)</f>
        <v>0</v>
      </c>
      <c r="BG1266" s="232">
        <f>IF(N1266="zákl. přenesená",J1266,0)</f>
        <v>0</v>
      </c>
      <c r="BH1266" s="232">
        <f>IF(N1266="sníž. přenesená",J1266,0)</f>
        <v>0</v>
      </c>
      <c r="BI1266" s="232">
        <f>IF(N1266="nulová",J1266,0)</f>
        <v>0</v>
      </c>
      <c r="BJ1266" s="19" t="s">
        <v>106</v>
      </c>
      <c r="BK1266" s="232">
        <f>ROUND(I1266*H1266,2)</f>
        <v>0</v>
      </c>
      <c r="BL1266" s="19" t="s">
        <v>171</v>
      </c>
      <c r="BM1266" s="231" t="s">
        <v>2899</v>
      </c>
    </row>
    <row r="1267" s="13" customFormat="1">
      <c r="A1267" s="13"/>
      <c r="B1267" s="233"/>
      <c r="C1267" s="234"/>
      <c r="D1267" s="235" t="s">
        <v>173</v>
      </c>
      <c r="E1267" s="236" t="s">
        <v>19</v>
      </c>
      <c r="F1267" s="237" t="s">
        <v>2900</v>
      </c>
      <c r="G1267" s="234"/>
      <c r="H1267" s="238">
        <v>1</v>
      </c>
      <c r="I1267" s="239"/>
      <c r="J1267" s="234"/>
      <c r="K1267" s="234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173</v>
      </c>
      <c r="AU1267" s="244" t="s">
        <v>106</v>
      </c>
      <c r="AV1267" s="13" t="s">
        <v>106</v>
      </c>
      <c r="AW1267" s="13" t="s">
        <v>33</v>
      </c>
      <c r="AX1267" s="13" t="s">
        <v>80</v>
      </c>
      <c r="AY1267" s="244" t="s">
        <v>163</v>
      </c>
    </row>
    <row r="1268" s="2" customFormat="1" ht="33" customHeight="1">
      <c r="A1268" s="40"/>
      <c r="B1268" s="41"/>
      <c r="C1268" s="220" t="s">
        <v>2901</v>
      </c>
      <c r="D1268" s="220" t="s">
        <v>166</v>
      </c>
      <c r="E1268" s="221" t="s">
        <v>2902</v>
      </c>
      <c r="F1268" s="222" t="s">
        <v>2903</v>
      </c>
      <c r="G1268" s="223" t="s">
        <v>355</v>
      </c>
      <c r="H1268" s="224">
        <v>1</v>
      </c>
      <c r="I1268" s="225"/>
      <c r="J1268" s="226">
        <f>ROUND(I1268*H1268,2)</f>
        <v>0</v>
      </c>
      <c r="K1268" s="222" t="s">
        <v>19</v>
      </c>
      <c r="L1268" s="46"/>
      <c r="M1268" s="227" t="s">
        <v>19</v>
      </c>
      <c r="N1268" s="228" t="s">
        <v>44</v>
      </c>
      <c r="O1268" s="86"/>
      <c r="P1268" s="229">
        <f>O1268*H1268</f>
        <v>0</v>
      </c>
      <c r="Q1268" s="229">
        <v>0</v>
      </c>
      <c r="R1268" s="229">
        <f>Q1268*H1268</f>
        <v>0</v>
      </c>
      <c r="S1268" s="229">
        <v>0</v>
      </c>
      <c r="T1268" s="230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31" t="s">
        <v>171</v>
      </c>
      <c r="AT1268" s="231" t="s">
        <v>166</v>
      </c>
      <c r="AU1268" s="231" t="s">
        <v>106</v>
      </c>
      <c r="AY1268" s="19" t="s">
        <v>163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9" t="s">
        <v>106</v>
      </c>
      <c r="BK1268" s="232">
        <f>ROUND(I1268*H1268,2)</f>
        <v>0</v>
      </c>
      <c r="BL1268" s="19" t="s">
        <v>171</v>
      </c>
      <c r="BM1268" s="231" t="s">
        <v>2904</v>
      </c>
    </row>
    <row r="1269" s="13" customFormat="1">
      <c r="A1269" s="13"/>
      <c r="B1269" s="233"/>
      <c r="C1269" s="234"/>
      <c r="D1269" s="235" t="s">
        <v>173</v>
      </c>
      <c r="E1269" s="236" t="s">
        <v>19</v>
      </c>
      <c r="F1269" s="237" t="s">
        <v>2905</v>
      </c>
      <c r="G1269" s="234"/>
      <c r="H1269" s="238">
        <v>1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173</v>
      </c>
      <c r="AU1269" s="244" t="s">
        <v>106</v>
      </c>
      <c r="AV1269" s="13" t="s">
        <v>106</v>
      </c>
      <c r="AW1269" s="13" t="s">
        <v>33</v>
      </c>
      <c r="AX1269" s="13" t="s">
        <v>80</v>
      </c>
      <c r="AY1269" s="244" t="s">
        <v>163</v>
      </c>
    </row>
    <row r="1270" s="2" customFormat="1" ht="44.25" customHeight="1">
      <c r="A1270" s="40"/>
      <c r="B1270" s="41"/>
      <c r="C1270" s="220" t="s">
        <v>2906</v>
      </c>
      <c r="D1270" s="220" t="s">
        <v>166</v>
      </c>
      <c r="E1270" s="221" t="s">
        <v>2907</v>
      </c>
      <c r="F1270" s="222" t="s">
        <v>2908</v>
      </c>
      <c r="G1270" s="223" t="s">
        <v>355</v>
      </c>
      <c r="H1270" s="224">
        <v>1</v>
      </c>
      <c r="I1270" s="225"/>
      <c r="J1270" s="226">
        <f>ROUND(I1270*H1270,2)</f>
        <v>0</v>
      </c>
      <c r="K1270" s="222" t="s">
        <v>19</v>
      </c>
      <c r="L1270" s="46"/>
      <c r="M1270" s="227" t="s">
        <v>19</v>
      </c>
      <c r="N1270" s="228" t="s">
        <v>44</v>
      </c>
      <c r="O1270" s="86"/>
      <c r="P1270" s="229">
        <f>O1270*H1270</f>
        <v>0</v>
      </c>
      <c r="Q1270" s="229">
        <v>0</v>
      </c>
      <c r="R1270" s="229">
        <f>Q1270*H1270</f>
        <v>0</v>
      </c>
      <c r="S1270" s="229">
        <v>0</v>
      </c>
      <c r="T1270" s="230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31" t="s">
        <v>171</v>
      </c>
      <c r="AT1270" s="231" t="s">
        <v>166</v>
      </c>
      <c r="AU1270" s="231" t="s">
        <v>106</v>
      </c>
      <c r="AY1270" s="19" t="s">
        <v>163</v>
      </c>
      <c r="BE1270" s="232">
        <f>IF(N1270="základní",J1270,0)</f>
        <v>0</v>
      </c>
      <c r="BF1270" s="232">
        <f>IF(N1270="snížená",J1270,0)</f>
        <v>0</v>
      </c>
      <c r="BG1270" s="232">
        <f>IF(N1270="zákl. přenesená",J1270,0)</f>
        <v>0</v>
      </c>
      <c r="BH1270" s="232">
        <f>IF(N1270="sníž. přenesená",J1270,0)</f>
        <v>0</v>
      </c>
      <c r="BI1270" s="232">
        <f>IF(N1270="nulová",J1270,0)</f>
        <v>0</v>
      </c>
      <c r="BJ1270" s="19" t="s">
        <v>106</v>
      </c>
      <c r="BK1270" s="232">
        <f>ROUND(I1270*H1270,2)</f>
        <v>0</v>
      </c>
      <c r="BL1270" s="19" t="s">
        <v>171</v>
      </c>
      <c r="BM1270" s="231" t="s">
        <v>2909</v>
      </c>
    </row>
    <row r="1271" s="13" customFormat="1">
      <c r="A1271" s="13"/>
      <c r="B1271" s="233"/>
      <c r="C1271" s="234"/>
      <c r="D1271" s="235" t="s">
        <v>173</v>
      </c>
      <c r="E1271" s="236" t="s">
        <v>19</v>
      </c>
      <c r="F1271" s="237" t="s">
        <v>2910</v>
      </c>
      <c r="G1271" s="234"/>
      <c r="H1271" s="238">
        <v>1</v>
      </c>
      <c r="I1271" s="239"/>
      <c r="J1271" s="234"/>
      <c r="K1271" s="234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173</v>
      </c>
      <c r="AU1271" s="244" t="s">
        <v>106</v>
      </c>
      <c r="AV1271" s="13" t="s">
        <v>106</v>
      </c>
      <c r="AW1271" s="13" t="s">
        <v>33</v>
      </c>
      <c r="AX1271" s="13" t="s">
        <v>80</v>
      </c>
      <c r="AY1271" s="244" t="s">
        <v>163</v>
      </c>
    </row>
    <row r="1272" s="2" customFormat="1" ht="21.75" customHeight="1">
      <c r="A1272" s="40"/>
      <c r="B1272" s="41"/>
      <c r="C1272" s="220" t="s">
        <v>2911</v>
      </c>
      <c r="D1272" s="220" t="s">
        <v>166</v>
      </c>
      <c r="E1272" s="221" t="s">
        <v>2912</v>
      </c>
      <c r="F1272" s="222" t="s">
        <v>2605</v>
      </c>
      <c r="G1272" s="223" t="s">
        <v>355</v>
      </c>
      <c r="H1272" s="224">
        <v>1</v>
      </c>
      <c r="I1272" s="225"/>
      <c r="J1272" s="226">
        <f>ROUND(I1272*H1272,2)</f>
        <v>0</v>
      </c>
      <c r="K1272" s="222" t="s">
        <v>19</v>
      </c>
      <c r="L1272" s="46"/>
      <c r="M1272" s="227" t="s">
        <v>19</v>
      </c>
      <c r="N1272" s="228" t="s">
        <v>44</v>
      </c>
      <c r="O1272" s="86"/>
      <c r="P1272" s="229">
        <f>O1272*H1272</f>
        <v>0</v>
      </c>
      <c r="Q1272" s="229">
        <v>0</v>
      </c>
      <c r="R1272" s="229">
        <f>Q1272*H1272</f>
        <v>0</v>
      </c>
      <c r="S1272" s="229">
        <v>0</v>
      </c>
      <c r="T1272" s="230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31" t="s">
        <v>171</v>
      </c>
      <c r="AT1272" s="231" t="s">
        <v>166</v>
      </c>
      <c r="AU1272" s="231" t="s">
        <v>106</v>
      </c>
      <c r="AY1272" s="19" t="s">
        <v>163</v>
      </c>
      <c r="BE1272" s="232">
        <f>IF(N1272="základní",J1272,0)</f>
        <v>0</v>
      </c>
      <c r="BF1272" s="232">
        <f>IF(N1272="snížená",J1272,0)</f>
        <v>0</v>
      </c>
      <c r="BG1272" s="232">
        <f>IF(N1272="zákl. přenesená",J1272,0)</f>
        <v>0</v>
      </c>
      <c r="BH1272" s="232">
        <f>IF(N1272="sníž. přenesená",J1272,0)</f>
        <v>0</v>
      </c>
      <c r="BI1272" s="232">
        <f>IF(N1272="nulová",J1272,0)</f>
        <v>0</v>
      </c>
      <c r="BJ1272" s="19" t="s">
        <v>106</v>
      </c>
      <c r="BK1272" s="232">
        <f>ROUND(I1272*H1272,2)</f>
        <v>0</v>
      </c>
      <c r="BL1272" s="19" t="s">
        <v>171</v>
      </c>
      <c r="BM1272" s="231" t="s">
        <v>2913</v>
      </c>
    </row>
    <row r="1273" s="13" customFormat="1">
      <c r="A1273" s="13"/>
      <c r="B1273" s="233"/>
      <c r="C1273" s="234"/>
      <c r="D1273" s="235" t="s">
        <v>173</v>
      </c>
      <c r="E1273" s="236" t="s">
        <v>19</v>
      </c>
      <c r="F1273" s="237" t="s">
        <v>2914</v>
      </c>
      <c r="G1273" s="234"/>
      <c r="H1273" s="238">
        <v>1</v>
      </c>
      <c r="I1273" s="239"/>
      <c r="J1273" s="234"/>
      <c r="K1273" s="234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173</v>
      </c>
      <c r="AU1273" s="244" t="s">
        <v>106</v>
      </c>
      <c r="AV1273" s="13" t="s">
        <v>106</v>
      </c>
      <c r="AW1273" s="13" t="s">
        <v>33</v>
      </c>
      <c r="AX1273" s="13" t="s">
        <v>80</v>
      </c>
      <c r="AY1273" s="244" t="s">
        <v>163</v>
      </c>
    </row>
    <row r="1274" s="2" customFormat="1" ht="21.75" customHeight="1">
      <c r="A1274" s="40"/>
      <c r="B1274" s="41"/>
      <c r="C1274" s="220" t="s">
        <v>2915</v>
      </c>
      <c r="D1274" s="220" t="s">
        <v>166</v>
      </c>
      <c r="E1274" s="221" t="s">
        <v>2916</v>
      </c>
      <c r="F1274" s="222" t="s">
        <v>2605</v>
      </c>
      <c r="G1274" s="223" t="s">
        <v>355</v>
      </c>
      <c r="H1274" s="224">
        <v>2</v>
      </c>
      <c r="I1274" s="225"/>
      <c r="J1274" s="226">
        <f>ROUND(I1274*H1274,2)</f>
        <v>0</v>
      </c>
      <c r="K1274" s="222" t="s">
        <v>19</v>
      </c>
      <c r="L1274" s="46"/>
      <c r="M1274" s="227" t="s">
        <v>19</v>
      </c>
      <c r="N1274" s="228" t="s">
        <v>44</v>
      </c>
      <c r="O1274" s="86"/>
      <c r="P1274" s="229">
        <f>O1274*H1274</f>
        <v>0</v>
      </c>
      <c r="Q1274" s="229">
        <v>0</v>
      </c>
      <c r="R1274" s="229">
        <f>Q1274*H1274</f>
        <v>0</v>
      </c>
      <c r="S1274" s="229">
        <v>0</v>
      </c>
      <c r="T1274" s="230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31" t="s">
        <v>171</v>
      </c>
      <c r="AT1274" s="231" t="s">
        <v>166</v>
      </c>
      <c r="AU1274" s="231" t="s">
        <v>106</v>
      </c>
      <c r="AY1274" s="19" t="s">
        <v>163</v>
      </c>
      <c r="BE1274" s="232">
        <f>IF(N1274="základní",J1274,0)</f>
        <v>0</v>
      </c>
      <c r="BF1274" s="232">
        <f>IF(N1274="snížená",J1274,0)</f>
        <v>0</v>
      </c>
      <c r="BG1274" s="232">
        <f>IF(N1274="zákl. přenesená",J1274,0)</f>
        <v>0</v>
      </c>
      <c r="BH1274" s="232">
        <f>IF(N1274="sníž. přenesená",J1274,0)</f>
        <v>0</v>
      </c>
      <c r="BI1274" s="232">
        <f>IF(N1274="nulová",J1274,0)</f>
        <v>0</v>
      </c>
      <c r="BJ1274" s="19" t="s">
        <v>106</v>
      </c>
      <c r="BK1274" s="232">
        <f>ROUND(I1274*H1274,2)</f>
        <v>0</v>
      </c>
      <c r="BL1274" s="19" t="s">
        <v>171</v>
      </c>
      <c r="BM1274" s="231" t="s">
        <v>2917</v>
      </c>
    </row>
    <row r="1275" s="13" customFormat="1">
      <c r="A1275" s="13"/>
      <c r="B1275" s="233"/>
      <c r="C1275" s="234"/>
      <c r="D1275" s="235" t="s">
        <v>173</v>
      </c>
      <c r="E1275" s="236" t="s">
        <v>19</v>
      </c>
      <c r="F1275" s="237" t="s">
        <v>2918</v>
      </c>
      <c r="G1275" s="234"/>
      <c r="H1275" s="238">
        <v>2</v>
      </c>
      <c r="I1275" s="239"/>
      <c r="J1275" s="234"/>
      <c r="K1275" s="234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173</v>
      </c>
      <c r="AU1275" s="244" t="s">
        <v>106</v>
      </c>
      <c r="AV1275" s="13" t="s">
        <v>106</v>
      </c>
      <c r="AW1275" s="13" t="s">
        <v>33</v>
      </c>
      <c r="AX1275" s="13" t="s">
        <v>80</v>
      </c>
      <c r="AY1275" s="244" t="s">
        <v>163</v>
      </c>
    </row>
    <row r="1276" s="2" customFormat="1" ht="21.75" customHeight="1">
      <c r="A1276" s="40"/>
      <c r="B1276" s="41"/>
      <c r="C1276" s="220" t="s">
        <v>2919</v>
      </c>
      <c r="D1276" s="220" t="s">
        <v>166</v>
      </c>
      <c r="E1276" s="221" t="s">
        <v>2920</v>
      </c>
      <c r="F1276" s="222" t="s">
        <v>2605</v>
      </c>
      <c r="G1276" s="223" t="s">
        <v>355</v>
      </c>
      <c r="H1276" s="224">
        <v>1</v>
      </c>
      <c r="I1276" s="225"/>
      <c r="J1276" s="226">
        <f>ROUND(I1276*H1276,2)</f>
        <v>0</v>
      </c>
      <c r="K1276" s="222" t="s">
        <v>19</v>
      </c>
      <c r="L1276" s="46"/>
      <c r="M1276" s="227" t="s">
        <v>19</v>
      </c>
      <c r="N1276" s="228" t="s">
        <v>44</v>
      </c>
      <c r="O1276" s="86"/>
      <c r="P1276" s="229">
        <f>O1276*H1276</f>
        <v>0</v>
      </c>
      <c r="Q1276" s="229">
        <v>0</v>
      </c>
      <c r="R1276" s="229">
        <f>Q1276*H1276</f>
        <v>0</v>
      </c>
      <c r="S1276" s="229">
        <v>0</v>
      </c>
      <c r="T1276" s="230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31" t="s">
        <v>171</v>
      </c>
      <c r="AT1276" s="231" t="s">
        <v>166</v>
      </c>
      <c r="AU1276" s="231" t="s">
        <v>106</v>
      </c>
      <c r="AY1276" s="19" t="s">
        <v>163</v>
      </c>
      <c r="BE1276" s="232">
        <f>IF(N1276="základní",J1276,0)</f>
        <v>0</v>
      </c>
      <c r="BF1276" s="232">
        <f>IF(N1276="snížená",J1276,0)</f>
        <v>0</v>
      </c>
      <c r="BG1276" s="232">
        <f>IF(N1276="zákl. přenesená",J1276,0)</f>
        <v>0</v>
      </c>
      <c r="BH1276" s="232">
        <f>IF(N1276="sníž. přenesená",J1276,0)</f>
        <v>0</v>
      </c>
      <c r="BI1276" s="232">
        <f>IF(N1276="nulová",J1276,0)</f>
        <v>0</v>
      </c>
      <c r="BJ1276" s="19" t="s">
        <v>106</v>
      </c>
      <c r="BK1276" s="232">
        <f>ROUND(I1276*H1276,2)</f>
        <v>0</v>
      </c>
      <c r="BL1276" s="19" t="s">
        <v>171</v>
      </c>
      <c r="BM1276" s="231" t="s">
        <v>2921</v>
      </c>
    </row>
    <row r="1277" s="13" customFormat="1">
      <c r="A1277" s="13"/>
      <c r="B1277" s="233"/>
      <c r="C1277" s="234"/>
      <c r="D1277" s="235" t="s">
        <v>173</v>
      </c>
      <c r="E1277" s="236" t="s">
        <v>19</v>
      </c>
      <c r="F1277" s="237" t="s">
        <v>2922</v>
      </c>
      <c r="G1277" s="234"/>
      <c r="H1277" s="238">
        <v>1</v>
      </c>
      <c r="I1277" s="239"/>
      <c r="J1277" s="234"/>
      <c r="K1277" s="234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173</v>
      </c>
      <c r="AU1277" s="244" t="s">
        <v>106</v>
      </c>
      <c r="AV1277" s="13" t="s">
        <v>106</v>
      </c>
      <c r="AW1277" s="13" t="s">
        <v>33</v>
      </c>
      <c r="AX1277" s="13" t="s">
        <v>80</v>
      </c>
      <c r="AY1277" s="244" t="s">
        <v>163</v>
      </c>
    </row>
    <row r="1278" s="2" customFormat="1" ht="21.75" customHeight="1">
      <c r="A1278" s="40"/>
      <c r="B1278" s="41"/>
      <c r="C1278" s="220" t="s">
        <v>2923</v>
      </c>
      <c r="D1278" s="220" t="s">
        <v>166</v>
      </c>
      <c r="E1278" s="221" t="s">
        <v>2924</v>
      </c>
      <c r="F1278" s="222" t="s">
        <v>2605</v>
      </c>
      <c r="G1278" s="223" t="s">
        <v>355</v>
      </c>
      <c r="H1278" s="224">
        <v>1</v>
      </c>
      <c r="I1278" s="225"/>
      <c r="J1278" s="226">
        <f>ROUND(I1278*H1278,2)</f>
        <v>0</v>
      </c>
      <c r="K1278" s="222" t="s">
        <v>19</v>
      </c>
      <c r="L1278" s="46"/>
      <c r="M1278" s="227" t="s">
        <v>19</v>
      </c>
      <c r="N1278" s="228" t="s">
        <v>44</v>
      </c>
      <c r="O1278" s="86"/>
      <c r="P1278" s="229">
        <f>O1278*H1278</f>
        <v>0</v>
      </c>
      <c r="Q1278" s="229">
        <v>0</v>
      </c>
      <c r="R1278" s="229">
        <f>Q1278*H1278</f>
        <v>0</v>
      </c>
      <c r="S1278" s="229">
        <v>0</v>
      </c>
      <c r="T1278" s="230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31" t="s">
        <v>171</v>
      </c>
      <c r="AT1278" s="231" t="s">
        <v>166</v>
      </c>
      <c r="AU1278" s="231" t="s">
        <v>106</v>
      </c>
      <c r="AY1278" s="19" t="s">
        <v>163</v>
      </c>
      <c r="BE1278" s="232">
        <f>IF(N1278="základní",J1278,0)</f>
        <v>0</v>
      </c>
      <c r="BF1278" s="232">
        <f>IF(N1278="snížená",J1278,0)</f>
        <v>0</v>
      </c>
      <c r="BG1278" s="232">
        <f>IF(N1278="zákl. přenesená",J1278,0)</f>
        <v>0</v>
      </c>
      <c r="BH1278" s="232">
        <f>IF(N1278="sníž. přenesená",J1278,0)</f>
        <v>0</v>
      </c>
      <c r="BI1278" s="232">
        <f>IF(N1278="nulová",J1278,0)</f>
        <v>0</v>
      </c>
      <c r="BJ1278" s="19" t="s">
        <v>106</v>
      </c>
      <c r="BK1278" s="232">
        <f>ROUND(I1278*H1278,2)</f>
        <v>0</v>
      </c>
      <c r="BL1278" s="19" t="s">
        <v>171</v>
      </c>
      <c r="BM1278" s="231" t="s">
        <v>2925</v>
      </c>
    </row>
    <row r="1279" s="13" customFormat="1">
      <c r="A1279" s="13"/>
      <c r="B1279" s="233"/>
      <c r="C1279" s="234"/>
      <c r="D1279" s="235" t="s">
        <v>173</v>
      </c>
      <c r="E1279" s="236" t="s">
        <v>19</v>
      </c>
      <c r="F1279" s="237" t="s">
        <v>2926</v>
      </c>
      <c r="G1279" s="234"/>
      <c r="H1279" s="238">
        <v>1</v>
      </c>
      <c r="I1279" s="239"/>
      <c r="J1279" s="234"/>
      <c r="K1279" s="234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173</v>
      </c>
      <c r="AU1279" s="244" t="s">
        <v>106</v>
      </c>
      <c r="AV1279" s="13" t="s">
        <v>106</v>
      </c>
      <c r="AW1279" s="13" t="s">
        <v>33</v>
      </c>
      <c r="AX1279" s="13" t="s">
        <v>80</v>
      </c>
      <c r="AY1279" s="244" t="s">
        <v>163</v>
      </c>
    </row>
    <row r="1280" s="2" customFormat="1" ht="33" customHeight="1">
      <c r="A1280" s="40"/>
      <c r="B1280" s="41"/>
      <c r="C1280" s="220" t="s">
        <v>2927</v>
      </c>
      <c r="D1280" s="220" t="s">
        <v>166</v>
      </c>
      <c r="E1280" s="221" t="s">
        <v>2928</v>
      </c>
      <c r="F1280" s="222" t="s">
        <v>2929</v>
      </c>
      <c r="G1280" s="223" t="s">
        <v>355</v>
      </c>
      <c r="H1280" s="224">
        <v>1</v>
      </c>
      <c r="I1280" s="225"/>
      <c r="J1280" s="226">
        <f>ROUND(I1280*H1280,2)</f>
        <v>0</v>
      </c>
      <c r="K1280" s="222" t="s">
        <v>19</v>
      </c>
      <c r="L1280" s="46"/>
      <c r="M1280" s="227" t="s">
        <v>19</v>
      </c>
      <c r="N1280" s="228" t="s">
        <v>44</v>
      </c>
      <c r="O1280" s="86"/>
      <c r="P1280" s="229">
        <f>O1280*H1280</f>
        <v>0</v>
      </c>
      <c r="Q1280" s="229">
        <v>0</v>
      </c>
      <c r="R1280" s="229">
        <f>Q1280*H1280</f>
        <v>0</v>
      </c>
      <c r="S1280" s="229">
        <v>0</v>
      </c>
      <c r="T1280" s="230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31" t="s">
        <v>171</v>
      </c>
      <c r="AT1280" s="231" t="s">
        <v>166</v>
      </c>
      <c r="AU1280" s="231" t="s">
        <v>106</v>
      </c>
      <c r="AY1280" s="19" t="s">
        <v>163</v>
      </c>
      <c r="BE1280" s="232">
        <f>IF(N1280="základní",J1280,0)</f>
        <v>0</v>
      </c>
      <c r="BF1280" s="232">
        <f>IF(N1280="snížená",J1280,0)</f>
        <v>0</v>
      </c>
      <c r="BG1280" s="232">
        <f>IF(N1280="zákl. přenesená",J1280,0)</f>
        <v>0</v>
      </c>
      <c r="BH1280" s="232">
        <f>IF(N1280="sníž. přenesená",J1280,0)</f>
        <v>0</v>
      </c>
      <c r="BI1280" s="232">
        <f>IF(N1280="nulová",J1280,0)</f>
        <v>0</v>
      </c>
      <c r="BJ1280" s="19" t="s">
        <v>106</v>
      </c>
      <c r="BK1280" s="232">
        <f>ROUND(I1280*H1280,2)</f>
        <v>0</v>
      </c>
      <c r="BL1280" s="19" t="s">
        <v>171</v>
      </c>
      <c r="BM1280" s="231" t="s">
        <v>2930</v>
      </c>
    </row>
    <row r="1281" s="13" customFormat="1">
      <c r="A1281" s="13"/>
      <c r="B1281" s="233"/>
      <c r="C1281" s="234"/>
      <c r="D1281" s="235" t="s">
        <v>173</v>
      </c>
      <c r="E1281" s="236" t="s">
        <v>19</v>
      </c>
      <c r="F1281" s="237" t="s">
        <v>2931</v>
      </c>
      <c r="G1281" s="234"/>
      <c r="H1281" s="238">
        <v>1</v>
      </c>
      <c r="I1281" s="239"/>
      <c r="J1281" s="234"/>
      <c r="K1281" s="234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173</v>
      </c>
      <c r="AU1281" s="244" t="s">
        <v>106</v>
      </c>
      <c r="AV1281" s="13" t="s">
        <v>106</v>
      </c>
      <c r="AW1281" s="13" t="s">
        <v>33</v>
      </c>
      <c r="AX1281" s="13" t="s">
        <v>80</v>
      </c>
      <c r="AY1281" s="244" t="s">
        <v>163</v>
      </c>
    </row>
    <row r="1282" s="2" customFormat="1" ht="33" customHeight="1">
      <c r="A1282" s="40"/>
      <c r="B1282" s="41"/>
      <c r="C1282" s="220" t="s">
        <v>2932</v>
      </c>
      <c r="D1282" s="220" t="s">
        <v>166</v>
      </c>
      <c r="E1282" s="221" t="s">
        <v>2933</v>
      </c>
      <c r="F1282" s="222" t="s">
        <v>2702</v>
      </c>
      <c r="G1282" s="223" t="s">
        <v>355</v>
      </c>
      <c r="H1282" s="224">
        <v>1</v>
      </c>
      <c r="I1282" s="225"/>
      <c r="J1282" s="226">
        <f>ROUND(I1282*H1282,2)</f>
        <v>0</v>
      </c>
      <c r="K1282" s="222" t="s">
        <v>19</v>
      </c>
      <c r="L1282" s="46"/>
      <c r="M1282" s="227" t="s">
        <v>19</v>
      </c>
      <c r="N1282" s="228" t="s">
        <v>44</v>
      </c>
      <c r="O1282" s="86"/>
      <c r="P1282" s="229">
        <f>O1282*H1282</f>
        <v>0</v>
      </c>
      <c r="Q1282" s="229">
        <v>0</v>
      </c>
      <c r="R1282" s="229">
        <f>Q1282*H1282</f>
        <v>0</v>
      </c>
      <c r="S1282" s="229">
        <v>0</v>
      </c>
      <c r="T1282" s="230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31" t="s">
        <v>171</v>
      </c>
      <c r="AT1282" s="231" t="s">
        <v>166</v>
      </c>
      <c r="AU1282" s="231" t="s">
        <v>106</v>
      </c>
      <c r="AY1282" s="19" t="s">
        <v>163</v>
      </c>
      <c r="BE1282" s="232">
        <f>IF(N1282="základní",J1282,0)</f>
        <v>0</v>
      </c>
      <c r="BF1282" s="232">
        <f>IF(N1282="snížená",J1282,0)</f>
        <v>0</v>
      </c>
      <c r="BG1282" s="232">
        <f>IF(N1282="zákl. přenesená",J1282,0)</f>
        <v>0</v>
      </c>
      <c r="BH1282" s="232">
        <f>IF(N1282="sníž. přenesená",J1282,0)</f>
        <v>0</v>
      </c>
      <c r="BI1282" s="232">
        <f>IF(N1282="nulová",J1282,0)</f>
        <v>0</v>
      </c>
      <c r="BJ1282" s="19" t="s">
        <v>106</v>
      </c>
      <c r="BK1282" s="232">
        <f>ROUND(I1282*H1282,2)</f>
        <v>0</v>
      </c>
      <c r="BL1282" s="19" t="s">
        <v>171</v>
      </c>
      <c r="BM1282" s="231" t="s">
        <v>2934</v>
      </c>
    </row>
    <row r="1283" s="13" customFormat="1">
      <c r="A1283" s="13"/>
      <c r="B1283" s="233"/>
      <c r="C1283" s="234"/>
      <c r="D1283" s="235" t="s">
        <v>173</v>
      </c>
      <c r="E1283" s="236" t="s">
        <v>19</v>
      </c>
      <c r="F1283" s="237" t="s">
        <v>2935</v>
      </c>
      <c r="G1283" s="234"/>
      <c r="H1283" s="238">
        <v>1</v>
      </c>
      <c r="I1283" s="239"/>
      <c r="J1283" s="234"/>
      <c r="K1283" s="234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173</v>
      </c>
      <c r="AU1283" s="244" t="s">
        <v>106</v>
      </c>
      <c r="AV1283" s="13" t="s">
        <v>106</v>
      </c>
      <c r="AW1283" s="13" t="s">
        <v>33</v>
      </c>
      <c r="AX1283" s="13" t="s">
        <v>80</v>
      </c>
      <c r="AY1283" s="244" t="s">
        <v>163</v>
      </c>
    </row>
    <row r="1284" s="2" customFormat="1" ht="33" customHeight="1">
      <c r="A1284" s="40"/>
      <c r="B1284" s="41"/>
      <c r="C1284" s="220" t="s">
        <v>2936</v>
      </c>
      <c r="D1284" s="220" t="s">
        <v>166</v>
      </c>
      <c r="E1284" s="221" t="s">
        <v>2937</v>
      </c>
      <c r="F1284" s="222" t="s">
        <v>2702</v>
      </c>
      <c r="G1284" s="223" t="s">
        <v>355</v>
      </c>
      <c r="H1284" s="224">
        <v>1</v>
      </c>
      <c r="I1284" s="225"/>
      <c r="J1284" s="226">
        <f>ROUND(I1284*H1284,2)</f>
        <v>0</v>
      </c>
      <c r="K1284" s="222" t="s">
        <v>19</v>
      </c>
      <c r="L1284" s="46"/>
      <c r="M1284" s="227" t="s">
        <v>19</v>
      </c>
      <c r="N1284" s="228" t="s">
        <v>44</v>
      </c>
      <c r="O1284" s="86"/>
      <c r="P1284" s="229">
        <f>O1284*H1284</f>
        <v>0</v>
      </c>
      <c r="Q1284" s="229">
        <v>0</v>
      </c>
      <c r="R1284" s="229">
        <f>Q1284*H1284</f>
        <v>0</v>
      </c>
      <c r="S1284" s="229">
        <v>0</v>
      </c>
      <c r="T1284" s="230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31" t="s">
        <v>171</v>
      </c>
      <c r="AT1284" s="231" t="s">
        <v>166</v>
      </c>
      <c r="AU1284" s="231" t="s">
        <v>106</v>
      </c>
      <c r="AY1284" s="19" t="s">
        <v>163</v>
      </c>
      <c r="BE1284" s="232">
        <f>IF(N1284="základní",J1284,0)</f>
        <v>0</v>
      </c>
      <c r="BF1284" s="232">
        <f>IF(N1284="snížená",J1284,0)</f>
        <v>0</v>
      </c>
      <c r="BG1284" s="232">
        <f>IF(N1284="zákl. přenesená",J1284,0)</f>
        <v>0</v>
      </c>
      <c r="BH1284" s="232">
        <f>IF(N1284="sníž. přenesená",J1284,0)</f>
        <v>0</v>
      </c>
      <c r="BI1284" s="232">
        <f>IF(N1284="nulová",J1284,0)</f>
        <v>0</v>
      </c>
      <c r="BJ1284" s="19" t="s">
        <v>106</v>
      </c>
      <c r="BK1284" s="232">
        <f>ROUND(I1284*H1284,2)</f>
        <v>0</v>
      </c>
      <c r="BL1284" s="19" t="s">
        <v>171</v>
      </c>
      <c r="BM1284" s="231" t="s">
        <v>2938</v>
      </c>
    </row>
    <row r="1285" s="13" customFormat="1">
      <c r="A1285" s="13"/>
      <c r="B1285" s="233"/>
      <c r="C1285" s="234"/>
      <c r="D1285" s="235" t="s">
        <v>173</v>
      </c>
      <c r="E1285" s="236" t="s">
        <v>19</v>
      </c>
      <c r="F1285" s="237" t="s">
        <v>2939</v>
      </c>
      <c r="G1285" s="234"/>
      <c r="H1285" s="238">
        <v>1</v>
      </c>
      <c r="I1285" s="239"/>
      <c r="J1285" s="234"/>
      <c r="K1285" s="234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173</v>
      </c>
      <c r="AU1285" s="244" t="s">
        <v>106</v>
      </c>
      <c r="AV1285" s="13" t="s">
        <v>106</v>
      </c>
      <c r="AW1285" s="13" t="s">
        <v>33</v>
      </c>
      <c r="AX1285" s="13" t="s">
        <v>80</v>
      </c>
      <c r="AY1285" s="244" t="s">
        <v>163</v>
      </c>
    </row>
    <row r="1286" s="2" customFormat="1" ht="33" customHeight="1">
      <c r="A1286" s="40"/>
      <c r="B1286" s="41"/>
      <c r="C1286" s="220" t="s">
        <v>2940</v>
      </c>
      <c r="D1286" s="220" t="s">
        <v>166</v>
      </c>
      <c r="E1286" s="221" t="s">
        <v>2941</v>
      </c>
      <c r="F1286" s="222" t="s">
        <v>2702</v>
      </c>
      <c r="G1286" s="223" t="s">
        <v>355</v>
      </c>
      <c r="H1286" s="224">
        <v>1</v>
      </c>
      <c r="I1286" s="225"/>
      <c r="J1286" s="226">
        <f>ROUND(I1286*H1286,2)</f>
        <v>0</v>
      </c>
      <c r="K1286" s="222" t="s">
        <v>19</v>
      </c>
      <c r="L1286" s="46"/>
      <c r="M1286" s="227" t="s">
        <v>19</v>
      </c>
      <c r="N1286" s="228" t="s">
        <v>44</v>
      </c>
      <c r="O1286" s="86"/>
      <c r="P1286" s="229">
        <f>O1286*H1286</f>
        <v>0</v>
      </c>
      <c r="Q1286" s="229">
        <v>0</v>
      </c>
      <c r="R1286" s="229">
        <f>Q1286*H1286</f>
        <v>0</v>
      </c>
      <c r="S1286" s="229">
        <v>0</v>
      </c>
      <c r="T1286" s="230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31" t="s">
        <v>171</v>
      </c>
      <c r="AT1286" s="231" t="s">
        <v>166</v>
      </c>
      <c r="AU1286" s="231" t="s">
        <v>106</v>
      </c>
      <c r="AY1286" s="19" t="s">
        <v>163</v>
      </c>
      <c r="BE1286" s="232">
        <f>IF(N1286="základní",J1286,0)</f>
        <v>0</v>
      </c>
      <c r="BF1286" s="232">
        <f>IF(N1286="snížená",J1286,0)</f>
        <v>0</v>
      </c>
      <c r="BG1286" s="232">
        <f>IF(N1286="zákl. přenesená",J1286,0)</f>
        <v>0</v>
      </c>
      <c r="BH1286" s="232">
        <f>IF(N1286="sníž. přenesená",J1286,0)</f>
        <v>0</v>
      </c>
      <c r="BI1286" s="232">
        <f>IF(N1286="nulová",J1286,0)</f>
        <v>0</v>
      </c>
      <c r="BJ1286" s="19" t="s">
        <v>106</v>
      </c>
      <c r="BK1286" s="232">
        <f>ROUND(I1286*H1286,2)</f>
        <v>0</v>
      </c>
      <c r="BL1286" s="19" t="s">
        <v>171</v>
      </c>
      <c r="BM1286" s="231" t="s">
        <v>2942</v>
      </c>
    </row>
    <row r="1287" s="13" customFormat="1">
      <c r="A1287" s="13"/>
      <c r="B1287" s="233"/>
      <c r="C1287" s="234"/>
      <c r="D1287" s="235" t="s">
        <v>173</v>
      </c>
      <c r="E1287" s="236" t="s">
        <v>19</v>
      </c>
      <c r="F1287" s="237" t="s">
        <v>2943</v>
      </c>
      <c r="G1287" s="234"/>
      <c r="H1287" s="238">
        <v>1</v>
      </c>
      <c r="I1287" s="239"/>
      <c r="J1287" s="234"/>
      <c r="K1287" s="234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173</v>
      </c>
      <c r="AU1287" s="244" t="s">
        <v>106</v>
      </c>
      <c r="AV1287" s="13" t="s">
        <v>106</v>
      </c>
      <c r="AW1287" s="13" t="s">
        <v>33</v>
      </c>
      <c r="AX1287" s="13" t="s">
        <v>80</v>
      </c>
      <c r="AY1287" s="244" t="s">
        <v>163</v>
      </c>
    </row>
    <row r="1288" s="2" customFormat="1" ht="33" customHeight="1">
      <c r="A1288" s="40"/>
      <c r="B1288" s="41"/>
      <c r="C1288" s="220" t="s">
        <v>2944</v>
      </c>
      <c r="D1288" s="220" t="s">
        <v>166</v>
      </c>
      <c r="E1288" s="221" t="s">
        <v>2945</v>
      </c>
      <c r="F1288" s="222" t="s">
        <v>2702</v>
      </c>
      <c r="G1288" s="223" t="s">
        <v>355</v>
      </c>
      <c r="H1288" s="224">
        <v>1</v>
      </c>
      <c r="I1288" s="225"/>
      <c r="J1288" s="226">
        <f>ROUND(I1288*H1288,2)</f>
        <v>0</v>
      </c>
      <c r="K1288" s="222" t="s">
        <v>19</v>
      </c>
      <c r="L1288" s="46"/>
      <c r="M1288" s="227" t="s">
        <v>19</v>
      </c>
      <c r="N1288" s="228" t="s">
        <v>44</v>
      </c>
      <c r="O1288" s="86"/>
      <c r="P1288" s="229">
        <f>O1288*H1288</f>
        <v>0</v>
      </c>
      <c r="Q1288" s="229">
        <v>0</v>
      </c>
      <c r="R1288" s="229">
        <f>Q1288*H1288</f>
        <v>0</v>
      </c>
      <c r="S1288" s="229">
        <v>0</v>
      </c>
      <c r="T1288" s="230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31" t="s">
        <v>171</v>
      </c>
      <c r="AT1288" s="231" t="s">
        <v>166</v>
      </c>
      <c r="AU1288" s="231" t="s">
        <v>106</v>
      </c>
      <c r="AY1288" s="19" t="s">
        <v>163</v>
      </c>
      <c r="BE1288" s="232">
        <f>IF(N1288="základní",J1288,0)</f>
        <v>0</v>
      </c>
      <c r="BF1288" s="232">
        <f>IF(N1288="snížená",J1288,0)</f>
        <v>0</v>
      </c>
      <c r="BG1288" s="232">
        <f>IF(N1288="zákl. přenesená",J1288,0)</f>
        <v>0</v>
      </c>
      <c r="BH1288" s="232">
        <f>IF(N1288="sníž. přenesená",J1288,0)</f>
        <v>0</v>
      </c>
      <c r="BI1288" s="232">
        <f>IF(N1288="nulová",J1288,0)</f>
        <v>0</v>
      </c>
      <c r="BJ1288" s="19" t="s">
        <v>106</v>
      </c>
      <c r="BK1288" s="232">
        <f>ROUND(I1288*H1288,2)</f>
        <v>0</v>
      </c>
      <c r="BL1288" s="19" t="s">
        <v>171</v>
      </c>
      <c r="BM1288" s="231" t="s">
        <v>2946</v>
      </c>
    </row>
    <row r="1289" s="13" customFormat="1">
      <c r="A1289" s="13"/>
      <c r="B1289" s="233"/>
      <c r="C1289" s="234"/>
      <c r="D1289" s="235" t="s">
        <v>173</v>
      </c>
      <c r="E1289" s="236" t="s">
        <v>19</v>
      </c>
      <c r="F1289" s="237" t="s">
        <v>2947</v>
      </c>
      <c r="G1289" s="234"/>
      <c r="H1289" s="238">
        <v>1</v>
      </c>
      <c r="I1289" s="239"/>
      <c r="J1289" s="234"/>
      <c r="K1289" s="234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173</v>
      </c>
      <c r="AU1289" s="244" t="s">
        <v>106</v>
      </c>
      <c r="AV1289" s="13" t="s">
        <v>106</v>
      </c>
      <c r="AW1289" s="13" t="s">
        <v>33</v>
      </c>
      <c r="AX1289" s="13" t="s">
        <v>80</v>
      </c>
      <c r="AY1289" s="244" t="s">
        <v>163</v>
      </c>
    </row>
    <row r="1290" s="2" customFormat="1" ht="33" customHeight="1">
      <c r="A1290" s="40"/>
      <c r="B1290" s="41"/>
      <c r="C1290" s="220" t="s">
        <v>2948</v>
      </c>
      <c r="D1290" s="220" t="s">
        <v>166</v>
      </c>
      <c r="E1290" s="221" t="s">
        <v>2949</v>
      </c>
      <c r="F1290" s="222" t="s">
        <v>2702</v>
      </c>
      <c r="G1290" s="223" t="s">
        <v>355</v>
      </c>
      <c r="H1290" s="224">
        <v>1</v>
      </c>
      <c r="I1290" s="225"/>
      <c r="J1290" s="226">
        <f>ROUND(I1290*H1290,2)</f>
        <v>0</v>
      </c>
      <c r="K1290" s="222" t="s">
        <v>19</v>
      </c>
      <c r="L1290" s="46"/>
      <c r="M1290" s="227" t="s">
        <v>19</v>
      </c>
      <c r="N1290" s="228" t="s">
        <v>44</v>
      </c>
      <c r="O1290" s="86"/>
      <c r="P1290" s="229">
        <f>O1290*H1290</f>
        <v>0</v>
      </c>
      <c r="Q1290" s="229">
        <v>0</v>
      </c>
      <c r="R1290" s="229">
        <f>Q1290*H1290</f>
        <v>0</v>
      </c>
      <c r="S1290" s="229">
        <v>0</v>
      </c>
      <c r="T1290" s="230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31" t="s">
        <v>171</v>
      </c>
      <c r="AT1290" s="231" t="s">
        <v>166</v>
      </c>
      <c r="AU1290" s="231" t="s">
        <v>106</v>
      </c>
      <c r="AY1290" s="19" t="s">
        <v>163</v>
      </c>
      <c r="BE1290" s="232">
        <f>IF(N1290="základní",J1290,0)</f>
        <v>0</v>
      </c>
      <c r="BF1290" s="232">
        <f>IF(N1290="snížená",J1290,0)</f>
        <v>0</v>
      </c>
      <c r="BG1290" s="232">
        <f>IF(N1290="zákl. přenesená",J1290,0)</f>
        <v>0</v>
      </c>
      <c r="BH1290" s="232">
        <f>IF(N1290="sníž. přenesená",J1290,0)</f>
        <v>0</v>
      </c>
      <c r="BI1290" s="232">
        <f>IF(N1290="nulová",J1290,0)</f>
        <v>0</v>
      </c>
      <c r="BJ1290" s="19" t="s">
        <v>106</v>
      </c>
      <c r="BK1290" s="232">
        <f>ROUND(I1290*H1290,2)</f>
        <v>0</v>
      </c>
      <c r="BL1290" s="19" t="s">
        <v>171</v>
      </c>
      <c r="BM1290" s="231" t="s">
        <v>2950</v>
      </c>
    </row>
    <row r="1291" s="13" customFormat="1">
      <c r="A1291" s="13"/>
      <c r="B1291" s="233"/>
      <c r="C1291" s="234"/>
      <c r="D1291" s="235" t="s">
        <v>173</v>
      </c>
      <c r="E1291" s="236" t="s">
        <v>19</v>
      </c>
      <c r="F1291" s="237" t="s">
        <v>2951</v>
      </c>
      <c r="G1291" s="234"/>
      <c r="H1291" s="238">
        <v>1</v>
      </c>
      <c r="I1291" s="239"/>
      <c r="J1291" s="234"/>
      <c r="K1291" s="234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173</v>
      </c>
      <c r="AU1291" s="244" t="s">
        <v>106</v>
      </c>
      <c r="AV1291" s="13" t="s">
        <v>106</v>
      </c>
      <c r="AW1291" s="13" t="s">
        <v>33</v>
      </c>
      <c r="AX1291" s="13" t="s">
        <v>80</v>
      </c>
      <c r="AY1291" s="244" t="s">
        <v>163</v>
      </c>
    </row>
    <row r="1292" s="2" customFormat="1" ht="33" customHeight="1">
      <c r="A1292" s="40"/>
      <c r="B1292" s="41"/>
      <c r="C1292" s="220" t="s">
        <v>2952</v>
      </c>
      <c r="D1292" s="220" t="s">
        <v>166</v>
      </c>
      <c r="E1292" s="221" t="s">
        <v>2953</v>
      </c>
      <c r="F1292" s="222" t="s">
        <v>2702</v>
      </c>
      <c r="G1292" s="223" t="s">
        <v>355</v>
      </c>
      <c r="H1292" s="224">
        <v>1</v>
      </c>
      <c r="I1292" s="225"/>
      <c r="J1292" s="226">
        <f>ROUND(I1292*H1292,2)</f>
        <v>0</v>
      </c>
      <c r="K1292" s="222" t="s">
        <v>19</v>
      </c>
      <c r="L1292" s="46"/>
      <c r="M1292" s="227" t="s">
        <v>19</v>
      </c>
      <c r="N1292" s="228" t="s">
        <v>44</v>
      </c>
      <c r="O1292" s="86"/>
      <c r="P1292" s="229">
        <f>O1292*H1292</f>
        <v>0</v>
      </c>
      <c r="Q1292" s="229">
        <v>0</v>
      </c>
      <c r="R1292" s="229">
        <f>Q1292*H1292</f>
        <v>0</v>
      </c>
      <c r="S1292" s="229">
        <v>0</v>
      </c>
      <c r="T1292" s="230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31" t="s">
        <v>171</v>
      </c>
      <c r="AT1292" s="231" t="s">
        <v>166</v>
      </c>
      <c r="AU1292" s="231" t="s">
        <v>106</v>
      </c>
      <c r="AY1292" s="19" t="s">
        <v>163</v>
      </c>
      <c r="BE1292" s="232">
        <f>IF(N1292="základní",J1292,0)</f>
        <v>0</v>
      </c>
      <c r="BF1292" s="232">
        <f>IF(N1292="snížená",J1292,0)</f>
        <v>0</v>
      </c>
      <c r="BG1292" s="232">
        <f>IF(N1292="zákl. přenesená",J1292,0)</f>
        <v>0</v>
      </c>
      <c r="BH1292" s="232">
        <f>IF(N1292="sníž. přenesená",J1292,0)</f>
        <v>0</v>
      </c>
      <c r="BI1292" s="232">
        <f>IF(N1292="nulová",J1292,0)</f>
        <v>0</v>
      </c>
      <c r="BJ1292" s="19" t="s">
        <v>106</v>
      </c>
      <c r="BK1292" s="232">
        <f>ROUND(I1292*H1292,2)</f>
        <v>0</v>
      </c>
      <c r="BL1292" s="19" t="s">
        <v>171</v>
      </c>
      <c r="BM1292" s="231" t="s">
        <v>2954</v>
      </c>
    </row>
    <row r="1293" s="13" customFormat="1">
      <c r="A1293" s="13"/>
      <c r="B1293" s="233"/>
      <c r="C1293" s="234"/>
      <c r="D1293" s="235" t="s">
        <v>173</v>
      </c>
      <c r="E1293" s="236" t="s">
        <v>19</v>
      </c>
      <c r="F1293" s="237" t="s">
        <v>2955</v>
      </c>
      <c r="G1293" s="234"/>
      <c r="H1293" s="238">
        <v>1</v>
      </c>
      <c r="I1293" s="239"/>
      <c r="J1293" s="234"/>
      <c r="K1293" s="234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173</v>
      </c>
      <c r="AU1293" s="244" t="s">
        <v>106</v>
      </c>
      <c r="AV1293" s="13" t="s">
        <v>106</v>
      </c>
      <c r="AW1293" s="13" t="s">
        <v>33</v>
      </c>
      <c r="AX1293" s="13" t="s">
        <v>80</v>
      </c>
      <c r="AY1293" s="244" t="s">
        <v>163</v>
      </c>
    </row>
    <row r="1294" s="2" customFormat="1" ht="21.75" customHeight="1">
      <c r="A1294" s="40"/>
      <c r="B1294" s="41"/>
      <c r="C1294" s="220" t="s">
        <v>2956</v>
      </c>
      <c r="D1294" s="220" t="s">
        <v>166</v>
      </c>
      <c r="E1294" s="221" t="s">
        <v>2957</v>
      </c>
      <c r="F1294" s="222" t="s">
        <v>2605</v>
      </c>
      <c r="G1294" s="223" t="s">
        <v>355</v>
      </c>
      <c r="H1294" s="224">
        <v>1</v>
      </c>
      <c r="I1294" s="225"/>
      <c r="J1294" s="226">
        <f>ROUND(I1294*H1294,2)</f>
        <v>0</v>
      </c>
      <c r="K1294" s="222" t="s">
        <v>19</v>
      </c>
      <c r="L1294" s="46"/>
      <c r="M1294" s="227" t="s">
        <v>19</v>
      </c>
      <c r="N1294" s="228" t="s">
        <v>44</v>
      </c>
      <c r="O1294" s="86"/>
      <c r="P1294" s="229">
        <f>O1294*H1294</f>
        <v>0</v>
      </c>
      <c r="Q1294" s="229">
        <v>0</v>
      </c>
      <c r="R1294" s="229">
        <f>Q1294*H1294</f>
        <v>0</v>
      </c>
      <c r="S1294" s="229">
        <v>0</v>
      </c>
      <c r="T1294" s="230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31" t="s">
        <v>171</v>
      </c>
      <c r="AT1294" s="231" t="s">
        <v>166</v>
      </c>
      <c r="AU1294" s="231" t="s">
        <v>106</v>
      </c>
      <c r="AY1294" s="19" t="s">
        <v>163</v>
      </c>
      <c r="BE1294" s="232">
        <f>IF(N1294="základní",J1294,0)</f>
        <v>0</v>
      </c>
      <c r="BF1294" s="232">
        <f>IF(N1294="snížená",J1294,0)</f>
        <v>0</v>
      </c>
      <c r="BG1294" s="232">
        <f>IF(N1294="zákl. přenesená",J1294,0)</f>
        <v>0</v>
      </c>
      <c r="BH1294" s="232">
        <f>IF(N1294="sníž. přenesená",J1294,0)</f>
        <v>0</v>
      </c>
      <c r="BI1294" s="232">
        <f>IF(N1294="nulová",J1294,0)</f>
        <v>0</v>
      </c>
      <c r="BJ1294" s="19" t="s">
        <v>106</v>
      </c>
      <c r="BK1294" s="232">
        <f>ROUND(I1294*H1294,2)</f>
        <v>0</v>
      </c>
      <c r="BL1294" s="19" t="s">
        <v>171</v>
      </c>
      <c r="BM1294" s="231" t="s">
        <v>2958</v>
      </c>
    </row>
    <row r="1295" s="13" customFormat="1">
      <c r="A1295" s="13"/>
      <c r="B1295" s="233"/>
      <c r="C1295" s="234"/>
      <c r="D1295" s="235" t="s">
        <v>173</v>
      </c>
      <c r="E1295" s="236" t="s">
        <v>19</v>
      </c>
      <c r="F1295" s="237" t="s">
        <v>2959</v>
      </c>
      <c r="G1295" s="234"/>
      <c r="H1295" s="238">
        <v>1</v>
      </c>
      <c r="I1295" s="239"/>
      <c r="J1295" s="234"/>
      <c r="K1295" s="234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173</v>
      </c>
      <c r="AU1295" s="244" t="s">
        <v>106</v>
      </c>
      <c r="AV1295" s="13" t="s">
        <v>106</v>
      </c>
      <c r="AW1295" s="13" t="s">
        <v>33</v>
      </c>
      <c r="AX1295" s="13" t="s">
        <v>80</v>
      </c>
      <c r="AY1295" s="244" t="s">
        <v>163</v>
      </c>
    </row>
    <row r="1296" s="2" customFormat="1" ht="21.75" customHeight="1">
      <c r="A1296" s="40"/>
      <c r="B1296" s="41"/>
      <c r="C1296" s="220" t="s">
        <v>2960</v>
      </c>
      <c r="D1296" s="220" t="s">
        <v>166</v>
      </c>
      <c r="E1296" s="221" t="s">
        <v>2961</v>
      </c>
      <c r="F1296" s="222" t="s">
        <v>2610</v>
      </c>
      <c r="G1296" s="223" t="s">
        <v>355</v>
      </c>
      <c r="H1296" s="224">
        <v>1</v>
      </c>
      <c r="I1296" s="225"/>
      <c r="J1296" s="226">
        <f>ROUND(I1296*H1296,2)</f>
        <v>0</v>
      </c>
      <c r="K1296" s="222" t="s">
        <v>19</v>
      </c>
      <c r="L1296" s="46"/>
      <c r="M1296" s="227" t="s">
        <v>19</v>
      </c>
      <c r="N1296" s="228" t="s">
        <v>44</v>
      </c>
      <c r="O1296" s="86"/>
      <c r="P1296" s="229">
        <f>O1296*H1296</f>
        <v>0</v>
      </c>
      <c r="Q1296" s="229">
        <v>0</v>
      </c>
      <c r="R1296" s="229">
        <f>Q1296*H1296</f>
        <v>0</v>
      </c>
      <c r="S1296" s="229">
        <v>0</v>
      </c>
      <c r="T1296" s="230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31" t="s">
        <v>171</v>
      </c>
      <c r="AT1296" s="231" t="s">
        <v>166</v>
      </c>
      <c r="AU1296" s="231" t="s">
        <v>106</v>
      </c>
      <c r="AY1296" s="19" t="s">
        <v>163</v>
      </c>
      <c r="BE1296" s="232">
        <f>IF(N1296="základní",J1296,0)</f>
        <v>0</v>
      </c>
      <c r="BF1296" s="232">
        <f>IF(N1296="snížená",J1296,0)</f>
        <v>0</v>
      </c>
      <c r="BG1296" s="232">
        <f>IF(N1296="zákl. přenesená",J1296,0)</f>
        <v>0</v>
      </c>
      <c r="BH1296" s="232">
        <f>IF(N1296="sníž. přenesená",J1296,0)</f>
        <v>0</v>
      </c>
      <c r="BI1296" s="232">
        <f>IF(N1296="nulová",J1296,0)</f>
        <v>0</v>
      </c>
      <c r="BJ1296" s="19" t="s">
        <v>106</v>
      </c>
      <c r="BK1296" s="232">
        <f>ROUND(I1296*H1296,2)</f>
        <v>0</v>
      </c>
      <c r="BL1296" s="19" t="s">
        <v>171</v>
      </c>
      <c r="BM1296" s="231" t="s">
        <v>2962</v>
      </c>
    </row>
    <row r="1297" s="13" customFormat="1">
      <c r="A1297" s="13"/>
      <c r="B1297" s="233"/>
      <c r="C1297" s="234"/>
      <c r="D1297" s="235" t="s">
        <v>173</v>
      </c>
      <c r="E1297" s="236" t="s">
        <v>19</v>
      </c>
      <c r="F1297" s="237" t="s">
        <v>2963</v>
      </c>
      <c r="G1297" s="234"/>
      <c r="H1297" s="238">
        <v>1</v>
      </c>
      <c r="I1297" s="239"/>
      <c r="J1297" s="234"/>
      <c r="K1297" s="234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173</v>
      </c>
      <c r="AU1297" s="244" t="s">
        <v>106</v>
      </c>
      <c r="AV1297" s="13" t="s">
        <v>106</v>
      </c>
      <c r="AW1297" s="13" t="s">
        <v>33</v>
      </c>
      <c r="AX1297" s="13" t="s">
        <v>80</v>
      </c>
      <c r="AY1297" s="244" t="s">
        <v>163</v>
      </c>
    </row>
    <row r="1298" s="2" customFormat="1" ht="33" customHeight="1">
      <c r="A1298" s="40"/>
      <c r="B1298" s="41"/>
      <c r="C1298" s="220" t="s">
        <v>2964</v>
      </c>
      <c r="D1298" s="220" t="s">
        <v>166</v>
      </c>
      <c r="E1298" s="221" t="s">
        <v>2965</v>
      </c>
      <c r="F1298" s="222" t="s">
        <v>2966</v>
      </c>
      <c r="G1298" s="223" t="s">
        <v>420</v>
      </c>
      <c r="H1298" s="224">
        <v>1</v>
      </c>
      <c r="I1298" s="225"/>
      <c r="J1298" s="226">
        <f>ROUND(I1298*H1298,2)</f>
        <v>0</v>
      </c>
      <c r="K1298" s="222" t="s">
        <v>19</v>
      </c>
      <c r="L1298" s="46"/>
      <c r="M1298" s="227" t="s">
        <v>19</v>
      </c>
      <c r="N1298" s="228" t="s">
        <v>44</v>
      </c>
      <c r="O1298" s="86"/>
      <c r="P1298" s="229">
        <f>O1298*H1298</f>
        <v>0</v>
      </c>
      <c r="Q1298" s="229">
        <v>0</v>
      </c>
      <c r="R1298" s="229">
        <f>Q1298*H1298</f>
        <v>0</v>
      </c>
      <c r="S1298" s="229">
        <v>0</v>
      </c>
      <c r="T1298" s="230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31" t="s">
        <v>255</v>
      </c>
      <c r="AT1298" s="231" t="s">
        <v>166</v>
      </c>
      <c r="AU1298" s="231" t="s">
        <v>106</v>
      </c>
      <c r="AY1298" s="19" t="s">
        <v>163</v>
      </c>
      <c r="BE1298" s="232">
        <f>IF(N1298="základní",J1298,0)</f>
        <v>0</v>
      </c>
      <c r="BF1298" s="232">
        <f>IF(N1298="snížená",J1298,0)</f>
        <v>0</v>
      </c>
      <c r="BG1298" s="232">
        <f>IF(N1298="zákl. přenesená",J1298,0)</f>
        <v>0</v>
      </c>
      <c r="BH1298" s="232">
        <f>IF(N1298="sníž. přenesená",J1298,0)</f>
        <v>0</v>
      </c>
      <c r="BI1298" s="232">
        <f>IF(N1298="nulová",J1298,0)</f>
        <v>0</v>
      </c>
      <c r="BJ1298" s="19" t="s">
        <v>106</v>
      </c>
      <c r="BK1298" s="232">
        <f>ROUND(I1298*H1298,2)</f>
        <v>0</v>
      </c>
      <c r="BL1298" s="19" t="s">
        <v>255</v>
      </c>
      <c r="BM1298" s="231" t="s">
        <v>2967</v>
      </c>
    </row>
    <row r="1299" s="13" customFormat="1">
      <c r="A1299" s="13"/>
      <c r="B1299" s="233"/>
      <c r="C1299" s="234"/>
      <c r="D1299" s="235" t="s">
        <v>173</v>
      </c>
      <c r="E1299" s="236" t="s">
        <v>19</v>
      </c>
      <c r="F1299" s="237" t="s">
        <v>2968</v>
      </c>
      <c r="G1299" s="234"/>
      <c r="H1299" s="238">
        <v>1</v>
      </c>
      <c r="I1299" s="239"/>
      <c r="J1299" s="234"/>
      <c r="K1299" s="234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173</v>
      </c>
      <c r="AU1299" s="244" t="s">
        <v>106</v>
      </c>
      <c r="AV1299" s="13" t="s">
        <v>106</v>
      </c>
      <c r="AW1299" s="13" t="s">
        <v>33</v>
      </c>
      <c r="AX1299" s="13" t="s">
        <v>72</v>
      </c>
      <c r="AY1299" s="244" t="s">
        <v>163</v>
      </c>
    </row>
    <row r="1300" s="14" customFormat="1">
      <c r="A1300" s="14"/>
      <c r="B1300" s="245"/>
      <c r="C1300" s="246"/>
      <c r="D1300" s="235" t="s">
        <v>173</v>
      </c>
      <c r="E1300" s="247" t="s">
        <v>19</v>
      </c>
      <c r="F1300" s="248" t="s">
        <v>175</v>
      </c>
      <c r="G1300" s="246"/>
      <c r="H1300" s="249">
        <v>1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173</v>
      </c>
      <c r="AU1300" s="255" t="s">
        <v>106</v>
      </c>
      <c r="AV1300" s="14" t="s">
        <v>171</v>
      </c>
      <c r="AW1300" s="14" t="s">
        <v>33</v>
      </c>
      <c r="AX1300" s="14" t="s">
        <v>80</v>
      </c>
      <c r="AY1300" s="255" t="s">
        <v>163</v>
      </c>
    </row>
    <row r="1301" s="2" customFormat="1" ht="33" customHeight="1">
      <c r="A1301" s="40"/>
      <c r="B1301" s="41"/>
      <c r="C1301" s="220" t="s">
        <v>2969</v>
      </c>
      <c r="D1301" s="220" t="s">
        <v>166</v>
      </c>
      <c r="E1301" s="221" t="s">
        <v>2970</v>
      </c>
      <c r="F1301" s="222" t="s">
        <v>2971</v>
      </c>
      <c r="G1301" s="223" t="s">
        <v>420</v>
      </c>
      <c r="H1301" s="224">
        <v>7</v>
      </c>
      <c r="I1301" s="225"/>
      <c r="J1301" s="226">
        <f>ROUND(I1301*H1301,2)</f>
        <v>0</v>
      </c>
      <c r="K1301" s="222" t="s">
        <v>19</v>
      </c>
      <c r="L1301" s="46"/>
      <c r="M1301" s="227" t="s">
        <v>19</v>
      </c>
      <c r="N1301" s="228" t="s">
        <v>44</v>
      </c>
      <c r="O1301" s="86"/>
      <c r="P1301" s="229">
        <f>O1301*H1301</f>
        <v>0</v>
      </c>
      <c r="Q1301" s="229">
        <v>0</v>
      </c>
      <c r="R1301" s="229">
        <f>Q1301*H1301</f>
        <v>0</v>
      </c>
      <c r="S1301" s="229">
        <v>0</v>
      </c>
      <c r="T1301" s="230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31" t="s">
        <v>255</v>
      </c>
      <c r="AT1301" s="231" t="s">
        <v>166</v>
      </c>
      <c r="AU1301" s="231" t="s">
        <v>106</v>
      </c>
      <c r="AY1301" s="19" t="s">
        <v>163</v>
      </c>
      <c r="BE1301" s="232">
        <f>IF(N1301="základní",J1301,0)</f>
        <v>0</v>
      </c>
      <c r="BF1301" s="232">
        <f>IF(N1301="snížená",J1301,0)</f>
        <v>0</v>
      </c>
      <c r="BG1301" s="232">
        <f>IF(N1301="zákl. přenesená",J1301,0)</f>
        <v>0</v>
      </c>
      <c r="BH1301" s="232">
        <f>IF(N1301="sníž. přenesená",J1301,0)</f>
        <v>0</v>
      </c>
      <c r="BI1301" s="232">
        <f>IF(N1301="nulová",J1301,0)</f>
        <v>0</v>
      </c>
      <c r="BJ1301" s="19" t="s">
        <v>106</v>
      </c>
      <c r="BK1301" s="232">
        <f>ROUND(I1301*H1301,2)</f>
        <v>0</v>
      </c>
      <c r="BL1301" s="19" t="s">
        <v>255</v>
      </c>
      <c r="BM1301" s="231" t="s">
        <v>2972</v>
      </c>
    </row>
    <row r="1302" s="13" customFormat="1">
      <c r="A1302" s="13"/>
      <c r="B1302" s="233"/>
      <c r="C1302" s="234"/>
      <c r="D1302" s="235" t="s">
        <v>173</v>
      </c>
      <c r="E1302" s="236" t="s">
        <v>19</v>
      </c>
      <c r="F1302" s="237" t="s">
        <v>2973</v>
      </c>
      <c r="G1302" s="234"/>
      <c r="H1302" s="238">
        <v>7</v>
      </c>
      <c r="I1302" s="239"/>
      <c r="J1302" s="234"/>
      <c r="K1302" s="234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173</v>
      </c>
      <c r="AU1302" s="244" t="s">
        <v>106</v>
      </c>
      <c r="AV1302" s="13" t="s">
        <v>106</v>
      </c>
      <c r="AW1302" s="13" t="s">
        <v>33</v>
      </c>
      <c r="AX1302" s="13" t="s">
        <v>72</v>
      </c>
      <c r="AY1302" s="244" t="s">
        <v>163</v>
      </c>
    </row>
    <row r="1303" s="14" customFormat="1">
      <c r="A1303" s="14"/>
      <c r="B1303" s="245"/>
      <c r="C1303" s="246"/>
      <c r="D1303" s="235" t="s">
        <v>173</v>
      </c>
      <c r="E1303" s="247" t="s">
        <v>19</v>
      </c>
      <c r="F1303" s="248" t="s">
        <v>175</v>
      </c>
      <c r="G1303" s="246"/>
      <c r="H1303" s="249">
        <v>7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173</v>
      </c>
      <c r="AU1303" s="255" t="s">
        <v>106</v>
      </c>
      <c r="AV1303" s="14" t="s">
        <v>171</v>
      </c>
      <c r="AW1303" s="14" t="s">
        <v>33</v>
      </c>
      <c r="AX1303" s="14" t="s">
        <v>80</v>
      </c>
      <c r="AY1303" s="255" t="s">
        <v>163</v>
      </c>
    </row>
    <row r="1304" s="2" customFormat="1" ht="33" customHeight="1">
      <c r="A1304" s="40"/>
      <c r="B1304" s="41"/>
      <c r="C1304" s="220" t="s">
        <v>2974</v>
      </c>
      <c r="D1304" s="220" t="s">
        <v>166</v>
      </c>
      <c r="E1304" s="221" t="s">
        <v>2975</v>
      </c>
      <c r="F1304" s="222" t="s">
        <v>2966</v>
      </c>
      <c r="G1304" s="223" t="s">
        <v>420</v>
      </c>
      <c r="H1304" s="224">
        <v>1</v>
      </c>
      <c r="I1304" s="225"/>
      <c r="J1304" s="226">
        <f>ROUND(I1304*H1304,2)</f>
        <v>0</v>
      </c>
      <c r="K1304" s="222" t="s">
        <v>19</v>
      </c>
      <c r="L1304" s="46"/>
      <c r="M1304" s="227" t="s">
        <v>19</v>
      </c>
      <c r="N1304" s="228" t="s">
        <v>44</v>
      </c>
      <c r="O1304" s="86"/>
      <c r="P1304" s="229">
        <f>O1304*H1304</f>
        <v>0</v>
      </c>
      <c r="Q1304" s="229">
        <v>0</v>
      </c>
      <c r="R1304" s="229">
        <f>Q1304*H1304</f>
        <v>0</v>
      </c>
      <c r="S1304" s="229">
        <v>0</v>
      </c>
      <c r="T1304" s="230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1" t="s">
        <v>255</v>
      </c>
      <c r="AT1304" s="231" t="s">
        <v>166</v>
      </c>
      <c r="AU1304" s="231" t="s">
        <v>106</v>
      </c>
      <c r="AY1304" s="19" t="s">
        <v>163</v>
      </c>
      <c r="BE1304" s="232">
        <f>IF(N1304="základní",J1304,0)</f>
        <v>0</v>
      </c>
      <c r="BF1304" s="232">
        <f>IF(N1304="snížená",J1304,0)</f>
        <v>0</v>
      </c>
      <c r="BG1304" s="232">
        <f>IF(N1304="zákl. přenesená",J1304,0)</f>
        <v>0</v>
      </c>
      <c r="BH1304" s="232">
        <f>IF(N1304="sníž. přenesená",J1304,0)</f>
        <v>0</v>
      </c>
      <c r="BI1304" s="232">
        <f>IF(N1304="nulová",J1304,0)</f>
        <v>0</v>
      </c>
      <c r="BJ1304" s="19" t="s">
        <v>106</v>
      </c>
      <c r="BK1304" s="232">
        <f>ROUND(I1304*H1304,2)</f>
        <v>0</v>
      </c>
      <c r="BL1304" s="19" t="s">
        <v>255</v>
      </c>
      <c r="BM1304" s="231" t="s">
        <v>2976</v>
      </c>
    </row>
    <row r="1305" s="13" customFormat="1">
      <c r="A1305" s="13"/>
      <c r="B1305" s="233"/>
      <c r="C1305" s="234"/>
      <c r="D1305" s="235" t="s">
        <v>173</v>
      </c>
      <c r="E1305" s="236" t="s">
        <v>19</v>
      </c>
      <c r="F1305" s="237" t="s">
        <v>2977</v>
      </c>
      <c r="G1305" s="234"/>
      <c r="H1305" s="238">
        <v>1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173</v>
      </c>
      <c r="AU1305" s="244" t="s">
        <v>106</v>
      </c>
      <c r="AV1305" s="13" t="s">
        <v>106</v>
      </c>
      <c r="AW1305" s="13" t="s">
        <v>33</v>
      </c>
      <c r="AX1305" s="13" t="s">
        <v>72</v>
      </c>
      <c r="AY1305" s="244" t="s">
        <v>163</v>
      </c>
    </row>
    <row r="1306" s="14" customFormat="1">
      <c r="A1306" s="14"/>
      <c r="B1306" s="245"/>
      <c r="C1306" s="246"/>
      <c r="D1306" s="235" t="s">
        <v>173</v>
      </c>
      <c r="E1306" s="247" t="s">
        <v>19</v>
      </c>
      <c r="F1306" s="248" t="s">
        <v>175</v>
      </c>
      <c r="G1306" s="246"/>
      <c r="H1306" s="249">
        <v>1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173</v>
      </c>
      <c r="AU1306" s="255" t="s">
        <v>106</v>
      </c>
      <c r="AV1306" s="14" t="s">
        <v>171</v>
      </c>
      <c r="AW1306" s="14" t="s">
        <v>33</v>
      </c>
      <c r="AX1306" s="14" t="s">
        <v>80</v>
      </c>
      <c r="AY1306" s="255" t="s">
        <v>163</v>
      </c>
    </row>
    <row r="1307" s="2" customFormat="1" ht="33" customHeight="1">
      <c r="A1307" s="40"/>
      <c r="B1307" s="41"/>
      <c r="C1307" s="220" t="s">
        <v>2978</v>
      </c>
      <c r="D1307" s="220" t="s">
        <v>166</v>
      </c>
      <c r="E1307" s="221" t="s">
        <v>2979</v>
      </c>
      <c r="F1307" s="222" t="s">
        <v>2971</v>
      </c>
      <c r="G1307" s="223" t="s">
        <v>420</v>
      </c>
      <c r="H1307" s="224">
        <v>7</v>
      </c>
      <c r="I1307" s="225"/>
      <c r="J1307" s="226">
        <f>ROUND(I1307*H1307,2)</f>
        <v>0</v>
      </c>
      <c r="K1307" s="222" t="s">
        <v>19</v>
      </c>
      <c r="L1307" s="46"/>
      <c r="M1307" s="227" t="s">
        <v>19</v>
      </c>
      <c r="N1307" s="228" t="s">
        <v>44</v>
      </c>
      <c r="O1307" s="86"/>
      <c r="P1307" s="229">
        <f>O1307*H1307</f>
        <v>0</v>
      </c>
      <c r="Q1307" s="229">
        <v>0</v>
      </c>
      <c r="R1307" s="229">
        <f>Q1307*H1307</f>
        <v>0</v>
      </c>
      <c r="S1307" s="229">
        <v>0</v>
      </c>
      <c r="T1307" s="230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31" t="s">
        <v>255</v>
      </c>
      <c r="AT1307" s="231" t="s">
        <v>166</v>
      </c>
      <c r="AU1307" s="231" t="s">
        <v>106</v>
      </c>
      <c r="AY1307" s="19" t="s">
        <v>163</v>
      </c>
      <c r="BE1307" s="232">
        <f>IF(N1307="základní",J1307,0)</f>
        <v>0</v>
      </c>
      <c r="BF1307" s="232">
        <f>IF(N1307="snížená",J1307,0)</f>
        <v>0</v>
      </c>
      <c r="BG1307" s="232">
        <f>IF(N1307="zákl. přenesená",J1307,0)</f>
        <v>0</v>
      </c>
      <c r="BH1307" s="232">
        <f>IF(N1307="sníž. přenesená",J1307,0)</f>
        <v>0</v>
      </c>
      <c r="BI1307" s="232">
        <f>IF(N1307="nulová",J1307,0)</f>
        <v>0</v>
      </c>
      <c r="BJ1307" s="19" t="s">
        <v>106</v>
      </c>
      <c r="BK1307" s="232">
        <f>ROUND(I1307*H1307,2)</f>
        <v>0</v>
      </c>
      <c r="BL1307" s="19" t="s">
        <v>255</v>
      </c>
      <c r="BM1307" s="231" t="s">
        <v>2980</v>
      </c>
    </row>
    <row r="1308" s="13" customFormat="1">
      <c r="A1308" s="13"/>
      <c r="B1308" s="233"/>
      <c r="C1308" s="234"/>
      <c r="D1308" s="235" t="s">
        <v>173</v>
      </c>
      <c r="E1308" s="236" t="s">
        <v>19</v>
      </c>
      <c r="F1308" s="237" t="s">
        <v>2981</v>
      </c>
      <c r="G1308" s="234"/>
      <c r="H1308" s="238">
        <v>7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173</v>
      </c>
      <c r="AU1308" s="244" t="s">
        <v>106</v>
      </c>
      <c r="AV1308" s="13" t="s">
        <v>106</v>
      </c>
      <c r="AW1308" s="13" t="s">
        <v>33</v>
      </c>
      <c r="AX1308" s="13" t="s">
        <v>72</v>
      </c>
      <c r="AY1308" s="244" t="s">
        <v>163</v>
      </c>
    </row>
    <row r="1309" s="14" customFormat="1">
      <c r="A1309" s="14"/>
      <c r="B1309" s="245"/>
      <c r="C1309" s="246"/>
      <c r="D1309" s="235" t="s">
        <v>173</v>
      </c>
      <c r="E1309" s="247" t="s">
        <v>19</v>
      </c>
      <c r="F1309" s="248" t="s">
        <v>175</v>
      </c>
      <c r="G1309" s="246"/>
      <c r="H1309" s="249">
        <v>7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173</v>
      </c>
      <c r="AU1309" s="255" t="s">
        <v>106</v>
      </c>
      <c r="AV1309" s="14" t="s">
        <v>171</v>
      </c>
      <c r="AW1309" s="14" t="s">
        <v>33</v>
      </c>
      <c r="AX1309" s="14" t="s">
        <v>80</v>
      </c>
      <c r="AY1309" s="255" t="s">
        <v>163</v>
      </c>
    </row>
    <row r="1310" s="2" customFormat="1" ht="33" customHeight="1">
      <c r="A1310" s="40"/>
      <c r="B1310" s="41"/>
      <c r="C1310" s="220" t="s">
        <v>2982</v>
      </c>
      <c r="D1310" s="220" t="s">
        <v>166</v>
      </c>
      <c r="E1310" s="221" t="s">
        <v>2983</v>
      </c>
      <c r="F1310" s="222" t="s">
        <v>2984</v>
      </c>
      <c r="G1310" s="223" t="s">
        <v>420</v>
      </c>
      <c r="H1310" s="224">
        <v>1</v>
      </c>
      <c r="I1310" s="225"/>
      <c r="J1310" s="226">
        <f>ROUND(I1310*H1310,2)</f>
        <v>0</v>
      </c>
      <c r="K1310" s="222" t="s">
        <v>19</v>
      </c>
      <c r="L1310" s="46"/>
      <c r="M1310" s="227" t="s">
        <v>19</v>
      </c>
      <c r="N1310" s="228" t="s">
        <v>44</v>
      </c>
      <c r="O1310" s="86"/>
      <c r="P1310" s="229">
        <f>O1310*H1310</f>
        <v>0</v>
      </c>
      <c r="Q1310" s="229">
        <v>0</v>
      </c>
      <c r="R1310" s="229">
        <f>Q1310*H1310</f>
        <v>0</v>
      </c>
      <c r="S1310" s="229">
        <v>0</v>
      </c>
      <c r="T1310" s="23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31" t="s">
        <v>255</v>
      </c>
      <c r="AT1310" s="231" t="s">
        <v>166</v>
      </c>
      <c r="AU1310" s="231" t="s">
        <v>106</v>
      </c>
      <c r="AY1310" s="19" t="s">
        <v>163</v>
      </c>
      <c r="BE1310" s="232">
        <f>IF(N1310="základní",J1310,0)</f>
        <v>0</v>
      </c>
      <c r="BF1310" s="232">
        <f>IF(N1310="snížená",J1310,0)</f>
        <v>0</v>
      </c>
      <c r="BG1310" s="232">
        <f>IF(N1310="zákl. přenesená",J1310,0)</f>
        <v>0</v>
      </c>
      <c r="BH1310" s="232">
        <f>IF(N1310="sníž. přenesená",J1310,0)</f>
        <v>0</v>
      </c>
      <c r="BI1310" s="232">
        <f>IF(N1310="nulová",J1310,0)</f>
        <v>0</v>
      </c>
      <c r="BJ1310" s="19" t="s">
        <v>106</v>
      </c>
      <c r="BK1310" s="232">
        <f>ROUND(I1310*H1310,2)</f>
        <v>0</v>
      </c>
      <c r="BL1310" s="19" t="s">
        <v>255</v>
      </c>
      <c r="BM1310" s="231" t="s">
        <v>2985</v>
      </c>
    </row>
    <row r="1311" s="13" customFormat="1">
      <c r="A1311" s="13"/>
      <c r="B1311" s="233"/>
      <c r="C1311" s="234"/>
      <c r="D1311" s="235" t="s">
        <v>173</v>
      </c>
      <c r="E1311" s="236" t="s">
        <v>19</v>
      </c>
      <c r="F1311" s="237" t="s">
        <v>2986</v>
      </c>
      <c r="G1311" s="234"/>
      <c r="H1311" s="238">
        <v>1</v>
      </c>
      <c r="I1311" s="239"/>
      <c r="J1311" s="234"/>
      <c r="K1311" s="234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173</v>
      </c>
      <c r="AU1311" s="244" t="s">
        <v>106</v>
      </c>
      <c r="AV1311" s="13" t="s">
        <v>106</v>
      </c>
      <c r="AW1311" s="13" t="s">
        <v>33</v>
      </c>
      <c r="AX1311" s="13" t="s">
        <v>72</v>
      </c>
      <c r="AY1311" s="244" t="s">
        <v>163</v>
      </c>
    </row>
    <row r="1312" s="14" customFormat="1">
      <c r="A1312" s="14"/>
      <c r="B1312" s="245"/>
      <c r="C1312" s="246"/>
      <c r="D1312" s="235" t="s">
        <v>173</v>
      </c>
      <c r="E1312" s="247" t="s">
        <v>19</v>
      </c>
      <c r="F1312" s="248" t="s">
        <v>175</v>
      </c>
      <c r="G1312" s="246"/>
      <c r="H1312" s="249">
        <v>1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173</v>
      </c>
      <c r="AU1312" s="255" t="s">
        <v>106</v>
      </c>
      <c r="AV1312" s="14" t="s">
        <v>171</v>
      </c>
      <c r="AW1312" s="14" t="s">
        <v>33</v>
      </c>
      <c r="AX1312" s="14" t="s">
        <v>80</v>
      </c>
      <c r="AY1312" s="255" t="s">
        <v>163</v>
      </c>
    </row>
    <row r="1313" s="2" customFormat="1" ht="33" customHeight="1">
      <c r="A1313" s="40"/>
      <c r="B1313" s="41"/>
      <c r="C1313" s="220" t="s">
        <v>2987</v>
      </c>
      <c r="D1313" s="220" t="s">
        <v>166</v>
      </c>
      <c r="E1313" s="221" t="s">
        <v>2988</v>
      </c>
      <c r="F1313" s="222" t="s">
        <v>2989</v>
      </c>
      <c r="G1313" s="223" t="s">
        <v>420</v>
      </c>
      <c r="H1313" s="224">
        <v>4</v>
      </c>
      <c r="I1313" s="225"/>
      <c r="J1313" s="226">
        <f>ROUND(I1313*H1313,2)</f>
        <v>0</v>
      </c>
      <c r="K1313" s="222" t="s">
        <v>19</v>
      </c>
      <c r="L1313" s="46"/>
      <c r="M1313" s="227" t="s">
        <v>19</v>
      </c>
      <c r="N1313" s="228" t="s">
        <v>44</v>
      </c>
      <c r="O1313" s="86"/>
      <c r="P1313" s="229">
        <f>O1313*H1313</f>
        <v>0</v>
      </c>
      <c r="Q1313" s="229">
        <v>0</v>
      </c>
      <c r="R1313" s="229">
        <f>Q1313*H1313</f>
        <v>0</v>
      </c>
      <c r="S1313" s="229">
        <v>0</v>
      </c>
      <c r="T1313" s="23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31" t="s">
        <v>255</v>
      </c>
      <c r="AT1313" s="231" t="s">
        <v>166</v>
      </c>
      <c r="AU1313" s="231" t="s">
        <v>106</v>
      </c>
      <c r="AY1313" s="19" t="s">
        <v>163</v>
      </c>
      <c r="BE1313" s="232">
        <f>IF(N1313="základní",J1313,0)</f>
        <v>0</v>
      </c>
      <c r="BF1313" s="232">
        <f>IF(N1313="snížená",J1313,0)</f>
        <v>0</v>
      </c>
      <c r="BG1313" s="232">
        <f>IF(N1313="zákl. přenesená",J1313,0)</f>
        <v>0</v>
      </c>
      <c r="BH1313" s="232">
        <f>IF(N1313="sníž. přenesená",J1313,0)</f>
        <v>0</v>
      </c>
      <c r="BI1313" s="232">
        <f>IF(N1313="nulová",J1313,0)</f>
        <v>0</v>
      </c>
      <c r="BJ1313" s="19" t="s">
        <v>106</v>
      </c>
      <c r="BK1313" s="232">
        <f>ROUND(I1313*H1313,2)</f>
        <v>0</v>
      </c>
      <c r="BL1313" s="19" t="s">
        <v>255</v>
      </c>
      <c r="BM1313" s="231" t="s">
        <v>2990</v>
      </c>
    </row>
    <row r="1314" s="13" customFormat="1">
      <c r="A1314" s="13"/>
      <c r="B1314" s="233"/>
      <c r="C1314" s="234"/>
      <c r="D1314" s="235" t="s">
        <v>173</v>
      </c>
      <c r="E1314" s="236" t="s">
        <v>19</v>
      </c>
      <c r="F1314" s="237" t="s">
        <v>2991</v>
      </c>
      <c r="G1314" s="234"/>
      <c r="H1314" s="238">
        <v>4</v>
      </c>
      <c r="I1314" s="239"/>
      <c r="J1314" s="234"/>
      <c r="K1314" s="234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173</v>
      </c>
      <c r="AU1314" s="244" t="s">
        <v>106</v>
      </c>
      <c r="AV1314" s="13" t="s">
        <v>106</v>
      </c>
      <c r="AW1314" s="13" t="s">
        <v>33</v>
      </c>
      <c r="AX1314" s="13" t="s">
        <v>72</v>
      </c>
      <c r="AY1314" s="244" t="s">
        <v>163</v>
      </c>
    </row>
    <row r="1315" s="14" customFormat="1">
      <c r="A1315" s="14"/>
      <c r="B1315" s="245"/>
      <c r="C1315" s="246"/>
      <c r="D1315" s="235" t="s">
        <v>173</v>
      </c>
      <c r="E1315" s="247" t="s">
        <v>19</v>
      </c>
      <c r="F1315" s="248" t="s">
        <v>175</v>
      </c>
      <c r="G1315" s="246"/>
      <c r="H1315" s="249">
        <v>4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173</v>
      </c>
      <c r="AU1315" s="255" t="s">
        <v>106</v>
      </c>
      <c r="AV1315" s="14" t="s">
        <v>171</v>
      </c>
      <c r="AW1315" s="14" t="s">
        <v>33</v>
      </c>
      <c r="AX1315" s="14" t="s">
        <v>80</v>
      </c>
      <c r="AY1315" s="255" t="s">
        <v>163</v>
      </c>
    </row>
    <row r="1316" s="2" customFormat="1" ht="33" customHeight="1">
      <c r="A1316" s="40"/>
      <c r="B1316" s="41"/>
      <c r="C1316" s="220" t="s">
        <v>2992</v>
      </c>
      <c r="D1316" s="220" t="s">
        <v>166</v>
      </c>
      <c r="E1316" s="221" t="s">
        <v>2993</v>
      </c>
      <c r="F1316" s="222" t="s">
        <v>2971</v>
      </c>
      <c r="G1316" s="223" t="s">
        <v>420</v>
      </c>
      <c r="H1316" s="224">
        <v>5</v>
      </c>
      <c r="I1316" s="225"/>
      <c r="J1316" s="226">
        <f>ROUND(I1316*H1316,2)</f>
        <v>0</v>
      </c>
      <c r="K1316" s="222" t="s">
        <v>19</v>
      </c>
      <c r="L1316" s="46"/>
      <c r="M1316" s="227" t="s">
        <v>19</v>
      </c>
      <c r="N1316" s="228" t="s">
        <v>44</v>
      </c>
      <c r="O1316" s="86"/>
      <c r="P1316" s="229">
        <f>O1316*H1316</f>
        <v>0</v>
      </c>
      <c r="Q1316" s="229">
        <v>0</v>
      </c>
      <c r="R1316" s="229">
        <f>Q1316*H1316</f>
        <v>0</v>
      </c>
      <c r="S1316" s="229">
        <v>0</v>
      </c>
      <c r="T1316" s="230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31" t="s">
        <v>255</v>
      </c>
      <c r="AT1316" s="231" t="s">
        <v>166</v>
      </c>
      <c r="AU1316" s="231" t="s">
        <v>106</v>
      </c>
      <c r="AY1316" s="19" t="s">
        <v>163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9" t="s">
        <v>106</v>
      </c>
      <c r="BK1316" s="232">
        <f>ROUND(I1316*H1316,2)</f>
        <v>0</v>
      </c>
      <c r="BL1316" s="19" t="s">
        <v>255</v>
      </c>
      <c r="BM1316" s="231" t="s">
        <v>2994</v>
      </c>
    </row>
    <row r="1317" s="13" customFormat="1">
      <c r="A1317" s="13"/>
      <c r="B1317" s="233"/>
      <c r="C1317" s="234"/>
      <c r="D1317" s="235" t="s">
        <v>173</v>
      </c>
      <c r="E1317" s="236" t="s">
        <v>19</v>
      </c>
      <c r="F1317" s="237" t="s">
        <v>2995</v>
      </c>
      <c r="G1317" s="234"/>
      <c r="H1317" s="238">
        <v>5</v>
      </c>
      <c r="I1317" s="239"/>
      <c r="J1317" s="234"/>
      <c r="K1317" s="234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173</v>
      </c>
      <c r="AU1317" s="244" t="s">
        <v>106</v>
      </c>
      <c r="AV1317" s="13" t="s">
        <v>106</v>
      </c>
      <c r="AW1317" s="13" t="s">
        <v>33</v>
      </c>
      <c r="AX1317" s="13" t="s">
        <v>72</v>
      </c>
      <c r="AY1317" s="244" t="s">
        <v>163</v>
      </c>
    </row>
    <row r="1318" s="14" customFormat="1">
      <c r="A1318" s="14"/>
      <c r="B1318" s="245"/>
      <c r="C1318" s="246"/>
      <c r="D1318" s="235" t="s">
        <v>173</v>
      </c>
      <c r="E1318" s="247" t="s">
        <v>19</v>
      </c>
      <c r="F1318" s="248" t="s">
        <v>175</v>
      </c>
      <c r="G1318" s="246"/>
      <c r="H1318" s="249">
        <v>5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173</v>
      </c>
      <c r="AU1318" s="255" t="s">
        <v>106</v>
      </c>
      <c r="AV1318" s="14" t="s">
        <v>171</v>
      </c>
      <c r="AW1318" s="14" t="s">
        <v>33</v>
      </c>
      <c r="AX1318" s="14" t="s">
        <v>80</v>
      </c>
      <c r="AY1318" s="255" t="s">
        <v>163</v>
      </c>
    </row>
    <row r="1319" s="2" customFormat="1" ht="44.25" customHeight="1">
      <c r="A1319" s="40"/>
      <c r="B1319" s="41"/>
      <c r="C1319" s="220" t="s">
        <v>2996</v>
      </c>
      <c r="D1319" s="220" t="s">
        <v>166</v>
      </c>
      <c r="E1319" s="221" t="s">
        <v>2997</v>
      </c>
      <c r="F1319" s="222" t="s">
        <v>2998</v>
      </c>
      <c r="G1319" s="223" t="s">
        <v>262</v>
      </c>
      <c r="H1319" s="224">
        <v>1.151</v>
      </c>
      <c r="I1319" s="225"/>
      <c r="J1319" s="226">
        <f>ROUND(I1319*H1319,2)</f>
        <v>0</v>
      </c>
      <c r="K1319" s="222" t="s">
        <v>170</v>
      </c>
      <c r="L1319" s="46"/>
      <c r="M1319" s="227" t="s">
        <v>19</v>
      </c>
      <c r="N1319" s="228" t="s">
        <v>44</v>
      </c>
      <c r="O1319" s="86"/>
      <c r="P1319" s="229">
        <f>O1319*H1319</f>
        <v>0</v>
      </c>
      <c r="Q1319" s="229">
        <v>0</v>
      </c>
      <c r="R1319" s="229">
        <f>Q1319*H1319</f>
        <v>0</v>
      </c>
      <c r="S1319" s="229">
        <v>0</v>
      </c>
      <c r="T1319" s="23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31" t="s">
        <v>255</v>
      </c>
      <c r="AT1319" s="231" t="s">
        <v>166</v>
      </c>
      <c r="AU1319" s="231" t="s">
        <v>106</v>
      </c>
      <c r="AY1319" s="19" t="s">
        <v>163</v>
      </c>
      <c r="BE1319" s="232">
        <f>IF(N1319="základní",J1319,0)</f>
        <v>0</v>
      </c>
      <c r="BF1319" s="232">
        <f>IF(N1319="snížená",J1319,0)</f>
        <v>0</v>
      </c>
      <c r="BG1319" s="232">
        <f>IF(N1319="zákl. přenesená",J1319,0)</f>
        <v>0</v>
      </c>
      <c r="BH1319" s="232">
        <f>IF(N1319="sníž. přenesená",J1319,0)</f>
        <v>0</v>
      </c>
      <c r="BI1319" s="232">
        <f>IF(N1319="nulová",J1319,0)</f>
        <v>0</v>
      </c>
      <c r="BJ1319" s="19" t="s">
        <v>106</v>
      </c>
      <c r="BK1319" s="232">
        <f>ROUND(I1319*H1319,2)</f>
        <v>0</v>
      </c>
      <c r="BL1319" s="19" t="s">
        <v>255</v>
      </c>
      <c r="BM1319" s="231" t="s">
        <v>2999</v>
      </c>
    </row>
    <row r="1320" s="12" customFormat="1" ht="22.8" customHeight="1">
      <c r="A1320" s="12"/>
      <c r="B1320" s="204"/>
      <c r="C1320" s="205"/>
      <c r="D1320" s="206" t="s">
        <v>71</v>
      </c>
      <c r="E1320" s="218" t="s">
        <v>3000</v>
      </c>
      <c r="F1320" s="218" t="s">
        <v>3001</v>
      </c>
      <c r="G1320" s="205"/>
      <c r="H1320" s="205"/>
      <c r="I1320" s="208"/>
      <c r="J1320" s="219">
        <f>BK1320</f>
        <v>0</v>
      </c>
      <c r="K1320" s="205"/>
      <c r="L1320" s="210"/>
      <c r="M1320" s="211"/>
      <c r="N1320" s="212"/>
      <c r="O1320" s="212"/>
      <c r="P1320" s="213">
        <f>SUM(P1321:P1362)</f>
        <v>0</v>
      </c>
      <c r="Q1320" s="212"/>
      <c r="R1320" s="213">
        <f>SUM(R1321:R1362)</f>
        <v>0</v>
      </c>
      <c r="S1320" s="212"/>
      <c r="T1320" s="214">
        <f>SUM(T1321:T1362)</f>
        <v>0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15" t="s">
        <v>106</v>
      </c>
      <c r="AT1320" s="216" t="s">
        <v>71</v>
      </c>
      <c r="AU1320" s="216" t="s">
        <v>80</v>
      </c>
      <c r="AY1320" s="215" t="s">
        <v>163</v>
      </c>
      <c r="BK1320" s="217">
        <f>SUM(BK1321:BK1362)</f>
        <v>0</v>
      </c>
    </row>
    <row r="1321" s="2" customFormat="1" ht="44.25" customHeight="1">
      <c r="A1321" s="40"/>
      <c r="B1321" s="41"/>
      <c r="C1321" s="220" t="s">
        <v>3002</v>
      </c>
      <c r="D1321" s="220" t="s">
        <v>166</v>
      </c>
      <c r="E1321" s="221" t="s">
        <v>3003</v>
      </c>
      <c r="F1321" s="222" t="s">
        <v>3004</v>
      </c>
      <c r="G1321" s="223" t="s">
        <v>420</v>
      </c>
      <c r="H1321" s="224">
        <v>10</v>
      </c>
      <c r="I1321" s="225"/>
      <c r="J1321" s="226">
        <f>ROUND(I1321*H1321,2)</f>
        <v>0</v>
      </c>
      <c r="K1321" s="222" t="s">
        <v>19</v>
      </c>
      <c r="L1321" s="46"/>
      <c r="M1321" s="227" t="s">
        <v>19</v>
      </c>
      <c r="N1321" s="228" t="s">
        <v>44</v>
      </c>
      <c r="O1321" s="86"/>
      <c r="P1321" s="229">
        <f>O1321*H1321</f>
        <v>0</v>
      </c>
      <c r="Q1321" s="229">
        <v>0</v>
      </c>
      <c r="R1321" s="229">
        <f>Q1321*H1321</f>
        <v>0</v>
      </c>
      <c r="S1321" s="229">
        <v>0</v>
      </c>
      <c r="T1321" s="230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31" t="s">
        <v>255</v>
      </c>
      <c r="AT1321" s="231" t="s">
        <v>166</v>
      </c>
      <c r="AU1321" s="231" t="s">
        <v>106</v>
      </c>
      <c r="AY1321" s="19" t="s">
        <v>163</v>
      </c>
      <c r="BE1321" s="232">
        <f>IF(N1321="základní",J1321,0)</f>
        <v>0</v>
      </c>
      <c r="BF1321" s="232">
        <f>IF(N1321="snížená",J1321,0)</f>
        <v>0</v>
      </c>
      <c r="BG1321" s="232">
        <f>IF(N1321="zákl. přenesená",J1321,0)</f>
        <v>0</v>
      </c>
      <c r="BH1321" s="232">
        <f>IF(N1321="sníž. přenesená",J1321,0)</f>
        <v>0</v>
      </c>
      <c r="BI1321" s="232">
        <f>IF(N1321="nulová",J1321,0)</f>
        <v>0</v>
      </c>
      <c r="BJ1321" s="19" t="s">
        <v>106</v>
      </c>
      <c r="BK1321" s="232">
        <f>ROUND(I1321*H1321,2)</f>
        <v>0</v>
      </c>
      <c r="BL1321" s="19" t="s">
        <v>255</v>
      </c>
      <c r="BM1321" s="231" t="s">
        <v>3005</v>
      </c>
    </row>
    <row r="1322" s="13" customFormat="1">
      <c r="A1322" s="13"/>
      <c r="B1322" s="233"/>
      <c r="C1322" s="234"/>
      <c r="D1322" s="235" t="s">
        <v>173</v>
      </c>
      <c r="E1322" s="236" t="s">
        <v>19</v>
      </c>
      <c r="F1322" s="237" t="s">
        <v>3006</v>
      </c>
      <c r="G1322" s="234"/>
      <c r="H1322" s="238">
        <v>10</v>
      </c>
      <c r="I1322" s="239"/>
      <c r="J1322" s="234"/>
      <c r="K1322" s="234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173</v>
      </c>
      <c r="AU1322" s="244" t="s">
        <v>106</v>
      </c>
      <c r="AV1322" s="13" t="s">
        <v>106</v>
      </c>
      <c r="AW1322" s="13" t="s">
        <v>33</v>
      </c>
      <c r="AX1322" s="13" t="s">
        <v>80</v>
      </c>
      <c r="AY1322" s="244" t="s">
        <v>163</v>
      </c>
    </row>
    <row r="1323" s="2" customFormat="1" ht="33" customHeight="1">
      <c r="A1323" s="40"/>
      <c r="B1323" s="41"/>
      <c r="C1323" s="220" t="s">
        <v>3007</v>
      </c>
      <c r="D1323" s="220" t="s">
        <v>166</v>
      </c>
      <c r="E1323" s="221" t="s">
        <v>3008</v>
      </c>
      <c r="F1323" s="222" t="s">
        <v>3009</v>
      </c>
      <c r="G1323" s="223" t="s">
        <v>420</v>
      </c>
      <c r="H1323" s="224">
        <v>6</v>
      </c>
      <c r="I1323" s="225"/>
      <c r="J1323" s="226">
        <f>ROUND(I1323*H1323,2)</f>
        <v>0</v>
      </c>
      <c r="K1323" s="222" t="s">
        <v>19</v>
      </c>
      <c r="L1323" s="46"/>
      <c r="M1323" s="227" t="s">
        <v>19</v>
      </c>
      <c r="N1323" s="228" t="s">
        <v>44</v>
      </c>
      <c r="O1323" s="86"/>
      <c r="P1323" s="229">
        <f>O1323*H1323</f>
        <v>0</v>
      </c>
      <c r="Q1323" s="229">
        <v>0</v>
      </c>
      <c r="R1323" s="229">
        <f>Q1323*H1323</f>
        <v>0</v>
      </c>
      <c r="S1323" s="229">
        <v>0</v>
      </c>
      <c r="T1323" s="230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31" t="s">
        <v>255</v>
      </c>
      <c r="AT1323" s="231" t="s">
        <v>166</v>
      </c>
      <c r="AU1323" s="231" t="s">
        <v>106</v>
      </c>
      <c r="AY1323" s="19" t="s">
        <v>163</v>
      </c>
      <c r="BE1323" s="232">
        <f>IF(N1323="základní",J1323,0)</f>
        <v>0</v>
      </c>
      <c r="BF1323" s="232">
        <f>IF(N1323="snížená",J1323,0)</f>
        <v>0</v>
      </c>
      <c r="BG1323" s="232">
        <f>IF(N1323="zákl. přenesená",J1323,0)</f>
        <v>0</v>
      </c>
      <c r="BH1323" s="232">
        <f>IF(N1323="sníž. přenesená",J1323,0)</f>
        <v>0</v>
      </c>
      <c r="BI1323" s="232">
        <f>IF(N1323="nulová",J1323,0)</f>
        <v>0</v>
      </c>
      <c r="BJ1323" s="19" t="s">
        <v>106</v>
      </c>
      <c r="BK1323" s="232">
        <f>ROUND(I1323*H1323,2)</f>
        <v>0</v>
      </c>
      <c r="BL1323" s="19" t="s">
        <v>255</v>
      </c>
      <c r="BM1323" s="231" t="s">
        <v>3010</v>
      </c>
    </row>
    <row r="1324" s="13" customFormat="1">
      <c r="A1324" s="13"/>
      <c r="B1324" s="233"/>
      <c r="C1324" s="234"/>
      <c r="D1324" s="235" t="s">
        <v>173</v>
      </c>
      <c r="E1324" s="236" t="s">
        <v>19</v>
      </c>
      <c r="F1324" s="237" t="s">
        <v>3011</v>
      </c>
      <c r="G1324" s="234"/>
      <c r="H1324" s="238">
        <v>6</v>
      </c>
      <c r="I1324" s="239"/>
      <c r="J1324" s="234"/>
      <c r="K1324" s="234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173</v>
      </c>
      <c r="AU1324" s="244" t="s">
        <v>106</v>
      </c>
      <c r="AV1324" s="13" t="s">
        <v>106</v>
      </c>
      <c r="AW1324" s="13" t="s">
        <v>33</v>
      </c>
      <c r="AX1324" s="13" t="s">
        <v>80</v>
      </c>
      <c r="AY1324" s="244" t="s">
        <v>163</v>
      </c>
    </row>
    <row r="1325" s="2" customFormat="1" ht="33" customHeight="1">
      <c r="A1325" s="40"/>
      <c r="B1325" s="41"/>
      <c r="C1325" s="220" t="s">
        <v>3012</v>
      </c>
      <c r="D1325" s="220" t="s">
        <v>166</v>
      </c>
      <c r="E1325" s="221" t="s">
        <v>3013</v>
      </c>
      <c r="F1325" s="222" t="s">
        <v>3014</v>
      </c>
      <c r="G1325" s="223" t="s">
        <v>420</v>
      </c>
      <c r="H1325" s="224">
        <v>3</v>
      </c>
      <c r="I1325" s="225"/>
      <c r="J1325" s="226">
        <f>ROUND(I1325*H1325,2)</f>
        <v>0</v>
      </c>
      <c r="K1325" s="222" t="s">
        <v>19</v>
      </c>
      <c r="L1325" s="46"/>
      <c r="M1325" s="227" t="s">
        <v>19</v>
      </c>
      <c r="N1325" s="228" t="s">
        <v>44</v>
      </c>
      <c r="O1325" s="86"/>
      <c r="P1325" s="229">
        <f>O1325*H1325</f>
        <v>0</v>
      </c>
      <c r="Q1325" s="229">
        <v>0</v>
      </c>
      <c r="R1325" s="229">
        <f>Q1325*H1325</f>
        <v>0</v>
      </c>
      <c r="S1325" s="229">
        <v>0</v>
      </c>
      <c r="T1325" s="230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1" t="s">
        <v>255</v>
      </c>
      <c r="AT1325" s="231" t="s">
        <v>166</v>
      </c>
      <c r="AU1325" s="231" t="s">
        <v>106</v>
      </c>
      <c r="AY1325" s="19" t="s">
        <v>163</v>
      </c>
      <c r="BE1325" s="232">
        <f>IF(N1325="základní",J1325,0)</f>
        <v>0</v>
      </c>
      <c r="BF1325" s="232">
        <f>IF(N1325="snížená",J1325,0)</f>
        <v>0</v>
      </c>
      <c r="BG1325" s="232">
        <f>IF(N1325="zákl. přenesená",J1325,0)</f>
        <v>0</v>
      </c>
      <c r="BH1325" s="232">
        <f>IF(N1325="sníž. přenesená",J1325,0)</f>
        <v>0</v>
      </c>
      <c r="BI1325" s="232">
        <f>IF(N1325="nulová",J1325,0)</f>
        <v>0</v>
      </c>
      <c r="BJ1325" s="19" t="s">
        <v>106</v>
      </c>
      <c r="BK1325" s="232">
        <f>ROUND(I1325*H1325,2)</f>
        <v>0</v>
      </c>
      <c r="BL1325" s="19" t="s">
        <v>255</v>
      </c>
      <c r="BM1325" s="231" t="s">
        <v>3015</v>
      </c>
    </row>
    <row r="1326" s="13" customFormat="1">
      <c r="A1326" s="13"/>
      <c r="B1326" s="233"/>
      <c r="C1326" s="234"/>
      <c r="D1326" s="235" t="s">
        <v>173</v>
      </c>
      <c r="E1326" s="236" t="s">
        <v>19</v>
      </c>
      <c r="F1326" s="237" t="s">
        <v>3016</v>
      </c>
      <c r="G1326" s="234"/>
      <c r="H1326" s="238">
        <v>3</v>
      </c>
      <c r="I1326" s="239"/>
      <c r="J1326" s="234"/>
      <c r="K1326" s="234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173</v>
      </c>
      <c r="AU1326" s="244" t="s">
        <v>106</v>
      </c>
      <c r="AV1326" s="13" t="s">
        <v>106</v>
      </c>
      <c r="AW1326" s="13" t="s">
        <v>33</v>
      </c>
      <c r="AX1326" s="13" t="s">
        <v>80</v>
      </c>
      <c r="AY1326" s="244" t="s">
        <v>163</v>
      </c>
    </row>
    <row r="1327" s="2" customFormat="1" ht="33" customHeight="1">
      <c r="A1327" s="40"/>
      <c r="B1327" s="41"/>
      <c r="C1327" s="220" t="s">
        <v>3017</v>
      </c>
      <c r="D1327" s="220" t="s">
        <v>166</v>
      </c>
      <c r="E1327" s="221" t="s">
        <v>3018</v>
      </c>
      <c r="F1327" s="222" t="s">
        <v>3019</v>
      </c>
      <c r="G1327" s="223" t="s">
        <v>420</v>
      </c>
      <c r="H1327" s="224">
        <v>5</v>
      </c>
      <c r="I1327" s="225"/>
      <c r="J1327" s="226">
        <f>ROUND(I1327*H1327,2)</f>
        <v>0</v>
      </c>
      <c r="K1327" s="222" t="s">
        <v>19</v>
      </c>
      <c r="L1327" s="46"/>
      <c r="M1327" s="227" t="s">
        <v>19</v>
      </c>
      <c r="N1327" s="228" t="s">
        <v>44</v>
      </c>
      <c r="O1327" s="86"/>
      <c r="P1327" s="229">
        <f>O1327*H1327</f>
        <v>0</v>
      </c>
      <c r="Q1327" s="229">
        <v>0</v>
      </c>
      <c r="R1327" s="229">
        <f>Q1327*H1327</f>
        <v>0</v>
      </c>
      <c r="S1327" s="229">
        <v>0</v>
      </c>
      <c r="T1327" s="230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31" t="s">
        <v>255</v>
      </c>
      <c r="AT1327" s="231" t="s">
        <v>166</v>
      </c>
      <c r="AU1327" s="231" t="s">
        <v>106</v>
      </c>
      <c r="AY1327" s="19" t="s">
        <v>163</v>
      </c>
      <c r="BE1327" s="232">
        <f>IF(N1327="základní",J1327,0)</f>
        <v>0</v>
      </c>
      <c r="BF1327" s="232">
        <f>IF(N1327="snížená",J1327,0)</f>
        <v>0</v>
      </c>
      <c r="BG1327" s="232">
        <f>IF(N1327="zákl. přenesená",J1327,0)</f>
        <v>0</v>
      </c>
      <c r="BH1327" s="232">
        <f>IF(N1327="sníž. přenesená",J1327,0)</f>
        <v>0</v>
      </c>
      <c r="BI1327" s="232">
        <f>IF(N1327="nulová",J1327,0)</f>
        <v>0</v>
      </c>
      <c r="BJ1327" s="19" t="s">
        <v>106</v>
      </c>
      <c r="BK1327" s="232">
        <f>ROUND(I1327*H1327,2)</f>
        <v>0</v>
      </c>
      <c r="BL1327" s="19" t="s">
        <v>255</v>
      </c>
      <c r="BM1327" s="231" t="s">
        <v>3020</v>
      </c>
    </row>
    <row r="1328" s="13" customFormat="1">
      <c r="A1328" s="13"/>
      <c r="B1328" s="233"/>
      <c r="C1328" s="234"/>
      <c r="D1328" s="235" t="s">
        <v>173</v>
      </c>
      <c r="E1328" s="236" t="s">
        <v>19</v>
      </c>
      <c r="F1328" s="237" t="s">
        <v>3021</v>
      </c>
      <c r="G1328" s="234"/>
      <c r="H1328" s="238">
        <v>5</v>
      </c>
      <c r="I1328" s="239"/>
      <c r="J1328" s="234"/>
      <c r="K1328" s="234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173</v>
      </c>
      <c r="AU1328" s="244" t="s">
        <v>106</v>
      </c>
      <c r="AV1328" s="13" t="s">
        <v>106</v>
      </c>
      <c r="AW1328" s="13" t="s">
        <v>33</v>
      </c>
      <c r="AX1328" s="13" t="s">
        <v>80</v>
      </c>
      <c r="AY1328" s="244" t="s">
        <v>163</v>
      </c>
    </row>
    <row r="1329" s="2" customFormat="1" ht="44.25" customHeight="1">
      <c r="A1329" s="40"/>
      <c r="B1329" s="41"/>
      <c r="C1329" s="220" t="s">
        <v>3022</v>
      </c>
      <c r="D1329" s="220" t="s">
        <v>166</v>
      </c>
      <c r="E1329" s="221" t="s">
        <v>3023</v>
      </c>
      <c r="F1329" s="222" t="s">
        <v>3024</v>
      </c>
      <c r="G1329" s="223" t="s">
        <v>420</v>
      </c>
      <c r="H1329" s="224">
        <v>2</v>
      </c>
      <c r="I1329" s="225"/>
      <c r="J1329" s="226">
        <f>ROUND(I1329*H1329,2)</f>
        <v>0</v>
      </c>
      <c r="K1329" s="222" t="s">
        <v>19</v>
      </c>
      <c r="L1329" s="46"/>
      <c r="M1329" s="227" t="s">
        <v>19</v>
      </c>
      <c r="N1329" s="228" t="s">
        <v>44</v>
      </c>
      <c r="O1329" s="86"/>
      <c r="P1329" s="229">
        <f>O1329*H1329</f>
        <v>0</v>
      </c>
      <c r="Q1329" s="229">
        <v>0</v>
      </c>
      <c r="R1329" s="229">
        <f>Q1329*H1329</f>
        <v>0</v>
      </c>
      <c r="S1329" s="229">
        <v>0</v>
      </c>
      <c r="T1329" s="230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31" t="s">
        <v>255</v>
      </c>
      <c r="AT1329" s="231" t="s">
        <v>166</v>
      </c>
      <c r="AU1329" s="231" t="s">
        <v>106</v>
      </c>
      <c r="AY1329" s="19" t="s">
        <v>163</v>
      </c>
      <c r="BE1329" s="232">
        <f>IF(N1329="základní",J1329,0)</f>
        <v>0</v>
      </c>
      <c r="BF1329" s="232">
        <f>IF(N1329="snížená",J1329,0)</f>
        <v>0</v>
      </c>
      <c r="BG1329" s="232">
        <f>IF(N1329="zákl. přenesená",J1329,0)</f>
        <v>0</v>
      </c>
      <c r="BH1329" s="232">
        <f>IF(N1329="sníž. přenesená",J1329,0)</f>
        <v>0</v>
      </c>
      <c r="BI1329" s="232">
        <f>IF(N1329="nulová",J1329,0)</f>
        <v>0</v>
      </c>
      <c r="BJ1329" s="19" t="s">
        <v>106</v>
      </c>
      <c r="BK1329" s="232">
        <f>ROUND(I1329*H1329,2)</f>
        <v>0</v>
      </c>
      <c r="BL1329" s="19" t="s">
        <v>255</v>
      </c>
      <c r="BM1329" s="231" t="s">
        <v>3025</v>
      </c>
    </row>
    <row r="1330" s="13" customFormat="1">
      <c r="A1330" s="13"/>
      <c r="B1330" s="233"/>
      <c r="C1330" s="234"/>
      <c r="D1330" s="235" t="s">
        <v>173</v>
      </c>
      <c r="E1330" s="236" t="s">
        <v>19</v>
      </c>
      <c r="F1330" s="237" t="s">
        <v>3026</v>
      </c>
      <c r="G1330" s="234"/>
      <c r="H1330" s="238">
        <v>2</v>
      </c>
      <c r="I1330" s="239"/>
      <c r="J1330" s="234"/>
      <c r="K1330" s="234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173</v>
      </c>
      <c r="AU1330" s="244" t="s">
        <v>106</v>
      </c>
      <c r="AV1330" s="13" t="s">
        <v>106</v>
      </c>
      <c r="AW1330" s="13" t="s">
        <v>33</v>
      </c>
      <c r="AX1330" s="13" t="s">
        <v>80</v>
      </c>
      <c r="AY1330" s="244" t="s">
        <v>163</v>
      </c>
    </row>
    <row r="1331" s="2" customFormat="1" ht="33" customHeight="1">
      <c r="A1331" s="40"/>
      <c r="B1331" s="41"/>
      <c r="C1331" s="220" t="s">
        <v>3027</v>
      </c>
      <c r="D1331" s="220" t="s">
        <v>166</v>
      </c>
      <c r="E1331" s="221" t="s">
        <v>3028</v>
      </c>
      <c r="F1331" s="222" t="s">
        <v>3029</v>
      </c>
      <c r="G1331" s="223" t="s">
        <v>420</v>
      </c>
      <c r="H1331" s="224">
        <v>1</v>
      </c>
      <c r="I1331" s="225"/>
      <c r="J1331" s="226">
        <f>ROUND(I1331*H1331,2)</f>
        <v>0</v>
      </c>
      <c r="K1331" s="222" t="s">
        <v>19</v>
      </c>
      <c r="L1331" s="46"/>
      <c r="M1331" s="227" t="s">
        <v>19</v>
      </c>
      <c r="N1331" s="228" t="s">
        <v>44</v>
      </c>
      <c r="O1331" s="86"/>
      <c r="P1331" s="229">
        <f>O1331*H1331</f>
        <v>0</v>
      </c>
      <c r="Q1331" s="229">
        <v>0</v>
      </c>
      <c r="R1331" s="229">
        <f>Q1331*H1331</f>
        <v>0</v>
      </c>
      <c r="S1331" s="229">
        <v>0</v>
      </c>
      <c r="T1331" s="23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31" t="s">
        <v>255</v>
      </c>
      <c r="AT1331" s="231" t="s">
        <v>166</v>
      </c>
      <c r="AU1331" s="231" t="s">
        <v>106</v>
      </c>
      <c r="AY1331" s="19" t="s">
        <v>163</v>
      </c>
      <c r="BE1331" s="232">
        <f>IF(N1331="základní",J1331,0)</f>
        <v>0</v>
      </c>
      <c r="BF1331" s="232">
        <f>IF(N1331="snížená",J1331,0)</f>
        <v>0</v>
      </c>
      <c r="BG1331" s="232">
        <f>IF(N1331="zákl. přenesená",J1331,0)</f>
        <v>0</v>
      </c>
      <c r="BH1331" s="232">
        <f>IF(N1331="sníž. přenesená",J1331,0)</f>
        <v>0</v>
      </c>
      <c r="BI1331" s="232">
        <f>IF(N1331="nulová",J1331,0)</f>
        <v>0</v>
      </c>
      <c r="BJ1331" s="19" t="s">
        <v>106</v>
      </c>
      <c r="BK1331" s="232">
        <f>ROUND(I1331*H1331,2)</f>
        <v>0</v>
      </c>
      <c r="BL1331" s="19" t="s">
        <v>255</v>
      </c>
      <c r="BM1331" s="231" t="s">
        <v>3030</v>
      </c>
    </row>
    <row r="1332" s="13" customFormat="1">
      <c r="A1332" s="13"/>
      <c r="B1332" s="233"/>
      <c r="C1332" s="234"/>
      <c r="D1332" s="235" t="s">
        <v>173</v>
      </c>
      <c r="E1332" s="236" t="s">
        <v>19</v>
      </c>
      <c r="F1332" s="237" t="s">
        <v>3031</v>
      </c>
      <c r="G1332" s="234"/>
      <c r="H1332" s="238">
        <v>1</v>
      </c>
      <c r="I1332" s="239"/>
      <c r="J1332" s="234"/>
      <c r="K1332" s="234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173</v>
      </c>
      <c r="AU1332" s="244" t="s">
        <v>106</v>
      </c>
      <c r="AV1332" s="13" t="s">
        <v>106</v>
      </c>
      <c r="AW1332" s="13" t="s">
        <v>33</v>
      </c>
      <c r="AX1332" s="13" t="s">
        <v>80</v>
      </c>
      <c r="AY1332" s="244" t="s">
        <v>163</v>
      </c>
    </row>
    <row r="1333" s="2" customFormat="1" ht="21.75" customHeight="1">
      <c r="A1333" s="40"/>
      <c r="B1333" s="41"/>
      <c r="C1333" s="220" t="s">
        <v>3032</v>
      </c>
      <c r="D1333" s="220" t="s">
        <v>166</v>
      </c>
      <c r="E1333" s="221" t="s">
        <v>3033</v>
      </c>
      <c r="F1333" s="222" t="s">
        <v>3034</v>
      </c>
      <c r="G1333" s="223" t="s">
        <v>420</v>
      </c>
      <c r="H1333" s="224">
        <v>1</v>
      </c>
      <c r="I1333" s="225"/>
      <c r="J1333" s="226">
        <f>ROUND(I1333*H1333,2)</f>
        <v>0</v>
      </c>
      <c r="K1333" s="222" t="s">
        <v>19</v>
      </c>
      <c r="L1333" s="46"/>
      <c r="M1333" s="227" t="s">
        <v>19</v>
      </c>
      <c r="N1333" s="228" t="s">
        <v>44</v>
      </c>
      <c r="O1333" s="86"/>
      <c r="P1333" s="229">
        <f>O1333*H1333</f>
        <v>0</v>
      </c>
      <c r="Q1333" s="229">
        <v>0</v>
      </c>
      <c r="R1333" s="229">
        <f>Q1333*H1333</f>
        <v>0</v>
      </c>
      <c r="S1333" s="229">
        <v>0</v>
      </c>
      <c r="T1333" s="230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31" t="s">
        <v>255</v>
      </c>
      <c r="AT1333" s="231" t="s">
        <v>166</v>
      </c>
      <c r="AU1333" s="231" t="s">
        <v>106</v>
      </c>
      <c r="AY1333" s="19" t="s">
        <v>163</v>
      </c>
      <c r="BE1333" s="232">
        <f>IF(N1333="základní",J1333,0)</f>
        <v>0</v>
      </c>
      <c r="BF1333" s="232">
        <f>IF(N1333="snížená",J1333,0)</f>
        <v>0</v>
      </c>
      <c r="BG1333" s="232">
        <f>IF(N1333="zákl. přenesená",J1333,0)</f>
        <v>0</v>
      </c>
      <c r="BH1333" s="232">
        <f>IF(N1333="sníž. přenesená",J1333,0)</f>
        <v>0</v>
      </c>
      <c r="BI1333" s="232">
        <f>IF(N1333="nulová",J1333,0)</f>
        <v>0</v>
      </c>
      <c r="BJ1333" s="19" t="s">
        <v>106</v>
      </c>
      <c r="BK1333" s="232">
        <f>ROUND(I1333*H1333,2)</f>
        <v>0</v>
      </c>
      <c r="BL1333" s="19" t="s">
        <v>255</v>
      </c>
      <c r="BM1333" s="231" t="s">
        <v>3035</v>
      </c>
    </row>
    <row r="1334" s="13" customFormat="1">
      <c r="A1334" s="13"/>
      <c r="B1334" s="233"/>
      <c r="C1334" s="234"/>
      <c r="D1334" s="235" t="s">
        <v>173</v>
      </c>
      <c r="E1334" s="236" t="s">
        <v>19</v>
      </c>
      <c r="F1334" s="237" t="s">
        <v>3036</v>
      </c>
      <c r="G1334" s="234"/>
      <c r="H1334" s="238">
        <v>1</v>
      </c>
      <c r="I1334" s="239"/>
      <c r="J1334" s="234"/>
      <c r="K1334" s="234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173</v>
      </c>
      <c r="AU1334" s="244" t="s">
        <v>106</v>
      </c>
      <c r="AV1334" s="13" t="s">
        <v>106</v>
      </c>
      <c r="AW1334" s="13" t="s">
        <v>33</v>
      </c>
      <c r="AX1334" s="13" t="s">
        <v>80</v>
      </c>
      <c r="AY1334" s="244" t="s">
        <v>163</v>
      </c>
    </row>
    <row r="1335" s="2" customFormat="1" ht="44.25" customHeight="1">
      <c r="A1335" s="40"/>
      <c r="B1335" s="41"/>
      <c r="C1335" s="220" t="s">
        <v>3037</v>
      </c>
      <c r="D1335" s="220" t="s">
        <v>166</v>
      </c>
      <c r="E1335" s="221" t="s">
        <v>3038</v>
      </c>
      <c r="F1335" s="222" t="s">
        <v>3039</v>
      </c>
      <c r="G1335" s="223" t="s">
        <v>420</v>
      </c>
      <c r="H1335" s="224">
        <v>31</v>
      </c>
      <c r="I1335" s="225"/>
      <c r="J1335" s="226">
        <f>ROUND(I1335*H1335,2)</f>
        <v>0</v>
      </c>
      <c r="K1335" s="222" t="s">
        <v>19</v>
      </c>
      <c r="L1335" s="46"/>
      <c r="M1335" s="227" t="s">
        <v>19</v>
      </c>
      <c r="N1335" s="228" t="s">
        <v>44</v>
      </c>
      <c r="O1335" s="86"/>
      <c r="P1335" s="229">
        <f>O1335*H1335</f>
        <v>0</v>
      </c>
      <c r="Q1335" s="229">
        <v>0</v>
      </c>
      <c r="R1335" s="229">
        <f>Q1335*H1335</f>
        <v>0</v>
      </c>
      <c r="S1335" s="229">
        <v>0</v>
      </c>
      <c r="T1335" s="23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31" t="s">
        <v>255</v>
      </c>
      <c r="AT1335" s="231" t="s">
        <v>166</v>
      </c>
      <c r="AU1335" s="231" t="s">
        <v>106</v>
      </c>
      <c r="AY1335" s="19" t="s">
        <v>163</v>
      </c>
      <c r="BE1335" s="232">
        <f>IF(N1335="základní",J1335,0)</f>
        <v>0</v>
      </c>
      <c r="BF1335" s="232">
        <f>IF(N1335="snížená",J1335,0)</f>
        <v>0</v>
      </c>
      <c r="BG1335" s="232">
        <f>IF(N1335="zákl. přenesená",J1335,0)</f>
        <v>0</v>
      </c>
      <c r="BH1335" s="232">
        <f>IF(N1335="sníž. přenesená",J1335,0)</f>
        <v>0</v>
      </c>
      <c r="BI1335" s="232">
        <f>IF(N1335="nulová",J1335,0)</f>
        <v>0</v>
      </c>
      <c r="BJ1335" s="19" t="s">
        <v>106</v>
      </c>
      <c r="BK1335" s="232">
        <f>ROUND(I1335*H1335,2)</f>
        <v>0</v>
      </c>
      <c r="BL1335" s="19" t="s">
        <v>255</v>
      </c>
      <c r="BM1335" s="231" t="s">
        <v>3040</v>
      </c>
    </row>
    <row r="1336" s="13" customFormat="1">
      <c r="A1336" s="13"/>
      <c r="B1336" s="233"/>
      <c r="C1336" s="234"/>
      <c r="D1336" s="235" t="s">
        <v>173</v>
      </c>
      <c r="E1336" s="236" t="s">
        <v>19</v>
      </c>
      <c r="F1336" s="237" t="s">
        <v>3041</v>
      </c>
      <c r="G1336" s="234"/>
      <c r="H1336" s="238">
        <v>31</v>
      </c>
      <c r="I1336" s="239"/>
      <c r="J1336" s="234"/>
      <c r="K1336" s="234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173</v>
      </c>
      <c r="AU1336" s="244" t="s">
        <v>106</v>
      </c>
      <c r="AV1336" s="13" t="s">
        <v>106</v>
      </c>
      <c r="AW1336" s="13" t="s">
        <v>33</v>
      </c>
      <c r="AX1336" s="13" t="s">
        <v>80</v>
      </c>
      <c r="AY1336" s="244" t="s">
        <v>163</v>
      </c>
    </row>
    <row r="1337" s="2" customFormat="1" ht="44.25" customHeight="1">
      <c r="A1337" s="40"/>
      <c r="B1337" s="41"/>
      <c r="C1337" s="220" t="s">
        <v>3042</v>
      </c>
      <c r="D1337" s="220" t="s">
        <v>166</v>
      </c>
      <c r="E1337" s="221" t="s">
        <v>3043</v>
      </c>
      <c r="F1337" s="222" t="s">
        <v>3044</v>
      </c>
      <c r="G1337" s="223" t="s">
        <v>420</v>
      </c>
      <c r="H1337" s="224">
        <v>2</v>
      </c>
      <c r="I1337" s="225"/>
      <c r="J1337" s="226">
        <f>ROUND(I1337*H1337,2)</f>
        <v>0</v>
      </c>
      <c r="K1337" s="222" t="s">
        <v>19</v>
      </c>
      <c r="L1337" s="46"/>
      <c r="M1337" s="227" t="s">
        <v>19</v>
      </c>
      <c r="N1337" s="228" t="s">
        <v>44</v>
      </c>
      <c r="O1337" s="86"/>
      <c r="P1337" s="229">
        <f>O1337*H1337</f>
        <v>0</v>
      </c>
      <c r="Q1337" s="229">
        <v>0</v>
      </c>
      <c r="R1337" s="229">
        <f>Q1337*H1337</f>
        <v>0</v>
      </c>
      <c r="S1337" s="229">
        <v>0</v>
      </c>
      <c r="T1337" s="230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31" t="s">
        <v>255</v>
      </c>
      <c r="AT1337" s="231" t="s">
        <v>166</v>
      </c>
      <c r="AU1337" s="231" t="s">
        <v>106</v>
      </c>
      <c r="AY1337" s="19" t="s">
        <v>163</v>
      </c>
      <c r="BE1337" s="232">
        <f>IF(N1337="základní",J1337,0)</f>
        <v>0</v>
      </c>
      <c r="BF1337" s="232">
        <f>IF(N1337="snížená",J1337,0)</f>
        <v>0</v>
      </c>
      <c r="BG1337" s="232">
        <f>IF(N1337="zákl. přenesená",J1337,0)</f>
        <v>0</v>
      </c>
      <c r="BH1337" s="232">
        <f>IF(N1337="sníž. přenesená",J1337,0)</f>
        <v>0</v>
      </c>
      <c r="BI1337" s="232">
        <f>IF(N1337="nulová",J1337,0)</f>
        <v>0</v>
      </c>
      <c r="BJ1337" s="19" t="s">
        <v>106</v>
      </c>
      <c r="BK1337" s="232">
        <f>ROUND(I1337*H1337,2)</f>
        <v>0</v>
      </c>
      <c r="BL1337" s="19" t="s">
        <v>255</v>
      </c>
      <c r="BM1337" s="231" t="s">
        <v>3045</v>
      </c>
    </row>
    <row r="1338" s="13" customFormat="1">
      <c r="A1338" s="13"/>
      <c r="B1338" s="233"/>
      <c r="C1338" s="234"/>
      <c r="D1338" s="235" t="s">
        <v>173</v>
      </c>
      <c r="E1338" s="236" t="s">
        <v>19</v>
      </c>
      <c r="F1338" s="237" t="s">
        <v>3046</v>
      </c>
      <c r="G1338" s="234"/>
      <c r="H1338" s="238">
        <v>2</v>
      </c>
      <c r="I1338" s="239"/>
      <c r="J1338" s="234"/>
      <c r="K1338" s="234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173</v>
      </c>
      <c r="AU1338" s="244" t="s">
        <v>106</v>
      </c>
      <c r="AV1338" s="13" t="s">
        <v>106</v>
      </c>
      <c r="AW1338" s="13" t="s">
        <v>33</v>
      </c>
      <c r="AX1338" s="13" t="s">
        <v>80</v>
      </c>
      <c r="AY1338" s="244" t="s">
        <v>163</v>
      </c>
    </row>
    <row r="1339" s="2" customFormat="1" ht="21.75" customHeight="1">
      <c r="A1339" s="40"/>
      <c r="B1339" s="41"/>
      <c r="C1339" s="220" t="s">
        <v>3047</v>
      </c>
      <c r="D1339" s="220" t="s">
        <v>166</v>
      </c>
      <c r="E1339" s="221" t="s">
        <v>3048</v>
      </c>
      <c r="F1339" s="222" t="s">
        <v>3049</v>
      </c>
      <c r="G1339" s="223" t="s">
        <v>420</v>
      </c>
      <c r="H1339" s="224">
        <v>1</v>
      </c>
      <c r="I1339" s="225"/>
      <c r="J1339" s="226">
        <f>ROUND(I1339*H1339,2)</f>
        <v>0</v>
      </c>
      <c r="K1339" s="222" t="s">
        <v>19</v>
      </c>
      <c r="L1339" s="46"/>
      <c r="M1339" s="227" t="s">
        <v>19</v>
      </c>
      <c r="N1339" s="228" t="s">
        <v>44</v>
      </c>
      <c r="O1339" s="86"/>
      <c r="P1339" s="229">
        <f>O1339*H1339</f>
        <v>0</v>
      </c>
      <c r="Q1339" s="229">
        <v>0</v>
      </c>
      <c r="R1339" s="229">
        <f>Q1339*H1339</f>
        <v>0</v>
      </c>
      <c r="S1339" s="229">
        <v>0</v>
      </c>
      <c r="T1339" s="23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1" t="s">
        <v>255</v>
      </c>
      <c r="AT1339" s="231" t="s">
        <v>166</v>
      </c>
      <c r="AU1339" s="231" t="s">
        <v>106</v>
      </c>
      <c r="AY1339" s="19" t="s">
        <v>163</v>
      </c>
      <c r="BE1339" s="232">
        <f>IF(N1339="základní",J1339,0)</f>
        <v>0</v>
      </c>
      <c r="BF1339" s="232">
        <f>IF(N1339="snížená",J1339,0)</f>
        <v>0</v>
      </c>
      <c r="BG1339" s="232">
        <f>IF(N1339="zákl. přenesená",J1339,0)</f>
        <v>0</v>
      </c>
      <c r="BH1339" s="232">
        <f>IF(N1339="sníž. přenesená",J1339,0)</f>
        <v>0</v>
      </c>
      <c r="BI1339" s="232">
        <f>IF(N1339="nulová",J1339,0)</f>
        <v>0</v>
      </c>
      <c r="BJ1339" s="19" t="s">
        <v>106</v>
      </c>
      <c r="BK1339" s="232">
        <f>ROUND(I1339*H1339,2)</f>
        <v>0</v>
      </c>
      <c r="BL1339" s="19" t="s">
        <v>255</v>
      </c>
      <c r="BM1339" s="231" t="s">
        <v>3050</v>
      </c>
    </row>
    <row r="1340" s="13" customFormat="1">
      <c r="A1340" s="13"/>
      <c r="B1340" s="233"/>
      <c r="C1340" s="234"/>
      <c r="D1340" s="235" t="s">
        <v>173</v>
      </c>
      <c r="E1340" s="236" t="s">
        <v>19</v>
      </c>
      <c r="F1340" s="237" t="s">
        <v>3051</v>
      </c>
      <c r="G1340" s="234"/>
      <c r="H1340" s="238">
        <v>1</v>
      </c>
      <c r="I1340" s="239"/>
      <c r="J1340" s="234"/>
      <c r="K1340" s="234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173</v>
      </c>
      <c r="AU1340" s="244" t="s">
        <v>106</v>
      </c>
      <c r="AV1340" s="13" t="s">
        <v>106</v>
      </c>
      <c r="AW1340" s="13" t="s">
        <v>33</v>
      </c>
      <c r="AX1340" s="13" t="s">
        <v>80</v>
      </c>
      <c r="AY1340" s="244" t="s">
        <v>163</v>
      </c>
    </row>
    <row r="1341" s="2" customFormat="1" ht="44.25" customHeight="1">
      <c r="A1341" s="40"/>
      <c r="B1341" s="41"/>
      <c r="C1341" s="220" t="s">
        <v>3052</v>
      </c>
      <c r="D1341" s="220" t="s">
        <v>166</v>
      </c>
      <c r="E1341" s="221" t="s">
        <v>3053</v>
      </c>
      <c r="F1341" s="222" t="s">
        <v>3054</v>
      </c>
      <c r="G1341" s="223" t="s">
        <v>420</v>
      </c>
      <c r="H1341" s="224">
        <v>5</v>
      </c>
      <c r="I1341" s="225"/>
      <c r="J1341" s="226">
        <f>ROUND(I1341*H1341,2)</f>
        <v>0</v>
      </c>
      <c r="K1341" s="222" t="s">
        <v>19</v>
      </c>
      <c r="L1341" s="46"/>
      <c r="M1341" s="227" t="s">
        <v>19</v>
      </c>
      <c r="N1341" s="228" t="s">
        <v>44</v>
      </c>
      <c r="O1341" s="86"/>
      <c r="P1341" s="229">
        <f>O1341*H1341</f>
        <v>0</v>
      </c>
      <c r="Q1341" s="229">
        <v>0</v>
      </c>
      <c r="R1341" s="229">
        <f>Q1341*H1341</f>
        <v>0</v>
      </c>
      <c r="S1341" s="229">
        <v>0</v>
      </c>
      <c r="T1341" s="230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31" t="s">
        <v>255</v>
      </c>
      <c r="AT1341" s="231" t="s">
        <v>166</v>
      </c>
      <c r="AU1341" s="231" t="s">
        <v>106</v>
      </c>
      <c r="AY1341" s="19" t="s">
        <v>163</v>
      </c>
      <c r="BE1341" s="232">
        <f>IF(N1341="základní",J1341,0)</f>
        <v>0</v>
      </c>
      <c r="BF1341" s="232">
        <f>IF(N1341="snížená",J1341,0)</f>
        <v>0</v>
      </c>
      <c r="BG1341" s="232">
        <f>IF(N1341="zákl. přenesená",J1341,0)</f>
        <v>0</v>
      </c>
      <c r="BH1341" s="232">
        <f>IF(N1341="sníž. přenesená",J1341,0)</f>
        <v>0</v>
      </c>
      <c r="BI1341" s="232">
        <f>IF(N1341="nulová",J1341,0)</f>
        <v>0</v>
      </c>
      <c r="BJ1341" s="19" t="s">
        <v>106</v>
      </c>
      <c r="BK1341" s="232">
        <f>ROUND(I1341*H1341,2)</f>
        <v>0</v>
      </c>
      <c r="BL1341" s="19" t="s">
        <v>255</v>
      </c>
      <c r="BM1341" s="231" t="s">
        <v>3055</v>
      </c>
    </row>
    <row r="1342" s="13" customFormat="1">
      <c r="A1342" s="13"/>
      <c r="B1342" s="233"/>
      <c r="C1342" s="234"/>
      <c r="D1342" s="235" t="s">
        <v>173</v>
      </c>
      <c r="E1342" s="236" t="s">
        <v>19</v>
      </c>
      <c r="F1342" s="237" t="s">
        <v>3056</v>
      </c>
      <c r="G1342" s="234"/>
      <c r="H1342" s="238">
        <v>5</v>
      </c>
      <c r="I1342" s="239"/>
      <c r="J1342" s="234"/>
      <c r="K1342" s="234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173</v>
      </c>
      <c r="AU1342" s="244" t="s">
        <v>106</v>
      </c>
      <c r="AV1342" s="13" t="s">
        <v>106</v>
      </c>
      <c r="AW1342" s="13" t="s">
        <v>33</v>
      </c>
      <c r="AX1342" s="13" t="s">
        <v>80</v>
      </c>
      <c r="AY1342" s="244" t="s">
        <v>163</v>
      </c>
    </row>
    <row r="1343" s="2" customFormat="1" ht="44.25" customHeight="1">
      <c r="A1343" s="40"/>
      <c r="B1343" s="41"/>
      <c r="C1343" s="220" t="s">
        <v>3057</v>
      </c>
      <c r="D1343" s="220" t="s">
        <v>166</v>
      </c>
      <c r="E1343" s="221" t="s">
        <v>3058</v>
      </c>
      <c r="F1343" s="222" t="s">
        <v>3039</v>
      </c>
      <c r="G1343" s="223" t="s">
        <v>420</v>
      </c>
      <c r="H1343" s="224">
        <v>31</v>
      </c>
      <c r="I1343" s="225"/>
      <c r="J1343" s="226">
        <f>ROUND(I1343*H1343,2)</f>
        <v>0</v>
      </c>
      <c r="K1343" s="222" t="s">
        <v>19</v>
      </c>
      <c r="L1343" s="46"/>
      <c r="M1343" s="227" t="s">
        <v>19</v>
      </c>
      <c r="N1343" s="228" t="s">
        <v>44</v>
      </c>
      <c r="O1343" s="86"/>
      <c r="P1343" s="229">
        <f>O1343*H1343</f>
        <v>0</v>
      </c>
      <c r="Q1343" s="229">
        <v>0</v>
      </c>
      <c r="R1343" s="229">
        <f>Q1343*H1343</f>
        <v>0</v>
      </c>
      <c r="S1343" s="229">
        <v>0</v>
      </c>
      <c r="T1343" s="23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31" t="s">
        <v>255</v>
      </c>
      <c r="AT1343" s="231" t="s">
        <v>166</v>
      </c>
      <c r="AU1343" s="231" t="s">
        <v>106</v>
      </c>
      <c r="AY1343" s="19" t="s">
        <v>163</v>
      </c>
      <c r="BE1343" s="232">
        <f>IF(N1343="základní",J1343,0)</f>
        <v>0</v>
      </c>
      <c r="BF1343" s="232">
        <f>IF(N1343="snížená",J1343,0)</f>
        <v>0</v>
      </c>
      <c r="BG1343" s="232">
        <f>IF(N1343="zákl. přenesená",J1343,0)</f>
        <v>0</v>
      </c>
      <c r="BH1343" s="232">
        <f>IF(N1343="sníž. přenesená",J1343,0)</f>
        <v>0</v>
      </c>
      <c r="BI1343" s="232">
        <f>IF(N1343="nulová",J1343,0)</f>
        <v>0</v>
      </c>
      <c r="BJ1343" s="19" t="s">
        <v>106</v>
      </c>
      <c r="BK1343" s="232">
        <f>ROUND(I1343*H1343,2)</f>
        <v>0</v>
      </c>
      <c r="BL1343" s="19" t="s">
        <v>255</v>
      </c>
      <c r="BM1343" s="231" t="s">
        <v>3059</v>
      </c>
    </row>
    <row r="1344" s="13" customFormat="1">
      <c r="A1344" s="13"/>
      <c r="B1344" s="233"/>
      <c r="C1344" s="234"/>
      <c r="D1344" s="235" t="s">
        <v>173</v>
      </c>
      <c r="E1344" s="236" t="s">
        <v>19</v>
      </c>
      <c r="F1344" s="237" t="s">
        <v>3060</v>
      </c>
      <c r="G1344" s="234"/>
      <c r="H1344" s="238">
        <v>31</v>
      </c>
      <c r="I1344" s="239"/>
      <c r="J1344" s="234"/>
      <c r="K1344" s="234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173</v>
      </c>
      <c r="AU1344" s="244" t="s">
        <v>106</v>
      </c>
      <c r="AV1344" s="13" t="s">
        <v>106</v>
      </c>
      <c r="AW1344" s="13" t="s">
        <v>33</v>
      </c>
      <c r="AX1344" s="13" t="s">
        <v>80</v>
      </c>
      <c r="AY1344" s="244" t="s">
        <v>163</v>
      </c>
    </row>
    <row r="1345" s="2" customFormat="1" ht="44.25" customHeight="1">
      <c r="A1345" s="40"/>
      <c r="B1345" s="41"/>
      <c r="C1345" s="220" t="s">
        <v>3061</v>
      </c>
      <c r="D1345" s="220" t="s">
        <v>166</v>
      </c>
      <c r="E1345" s="221" t="s">
        <v>3062</v>
      </c>
      <c r="F1345" s="222" t="s">
        <v>3044</v>
      </c>
      <c r="G1345" s="223" t="s">
        <v>420</v>
      </c>
      <c r="H1345" s="224">
        <v>2</v>
      </c>
      <c r="I1345" s="225"/>
      <c r="J1345" s="226">
        <f>ROUND(I1345*H1345,2)</f>
        <v>0</v>
      </c>
      <c r="K1345" s="222" t="s">
        <v>19</v>
      </c>
      <c r="L1345" s="46"/>
      <c r="M1345" s="227" t="s">
        <v>19</v>
      </c>
      <c r="N1345" s="228" t="s">
        <v>44</v>
      </c>
      <c r="O1345" s="86"/>
      <c r="P1345" s="229">
        <f>O1345*H1345</f>
        <v>0</v>
      </c>
      <c r="Q1345" s="229">
        <v>0</v>
      </c>
      <c r="R1345" s="229">
        <f>Q1345*H1345</f>
        <v>0</v>
      </c>
      <c r="S1345" s="229">
        <v>0</v>
      </c>
      <c r="T1345" s="230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31" t="s">
        <v>255</v>
      </c>
      <c r="AT1345" s="231" t="s">
        <v>166</v>
      </c>
      <c r="AU1345" s="231" t="s">
        <v>106</v>
      </c>
      <c r="AY1345" s="19" t="s">
        <v>163</v>
      </c>
      <c r="BE1345" s="232">
        <f>IF(N1345="základní",J1345,0)</f>
        <v>0</v>
      </c>
      <c r="BF1345" s="232">
        <f>IF(N1345="snížená",J1345,0)</f>
        <v>0</v>
      </c>
      <c r="BG1345" s="232">
        <f>IF(N1345="zákl. přenesená",J1345,0)</f>
        <v>0</v>
      </c>
      <c r="BH1345" s="232">
        <f>IF(N1345="sníž. přenesená",J1345,0)</f>
        <v>0</v>
      </c>
      <c r="BI1345" s="232">
        <f>IF(N1345="nulová",J1345,0)</f>
        <v>0</v>
      </c>
      <c r="BJ1345" s="19" t="s">
        <v>106</v>
      </c>
      <c r="BK1345" s="232">
        <f>ROUND(I1345*H1345,2)</f>
        <v>0</v>
      </c>
      <c r="BL1345" s="19" t="s">
        <v>255</v>
      </c>
      <c r="BM1345" s="231" t="s">
        <v>3063</v>
      </c>
    </row>
    <row r="1346" s="13" customFormat="1">
      <c r="A1346" s="13"/>
      <c r="B1346" s="233"/>
      <c r="C1346" s="234"/>
      <c r="D1346" s="235" t="s">
        <v>173</v>
      </c>
      <c r="E1346" s="236" t="s">
        <v>19</v>
      </c>
      <c r="F1346" s="237" t="s">
        <v>3064</v>
      </c>
      <c r="G1346" s="234"/>
      <c r="H1346" s="238">
        <v>2</v>
      </c>
      <c r="I1346" s="239"/>
      <c r="J1346" s="234"/>
      <c r="K1346" s="234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173</v>
      </c>
      <c r="AU1346" s="244" t="s">
        <v>106</v>
      </c>
      <c r="AV1346" s="13" t="s">
        <v>106</v>
      </c>
      <c r="AW1346" s="13" t="s">
        <v>33</v>
      </c>
      <c r="AX1346" s="13" t="s">
        <v>80</v>
      </c>
      <c r="AY1346" s="244" t="s">
        <v>163</v>
      </c>
    </row>
    <row r="1347" s="2" customFormat="1" ht="44.25" customHeight="1">
      <c r="A1347" s="40"/>
      <c r="B1347" s="41"/>
      <c r="C1347" s="220" t="s">
        <v>3065</v>
      </c>
      <c r="D1347" s="220" t="s">
        <v>166</v>
      </c>
      <c r="E1347" s="221" t="s">
        <v>3066</v>
      </c>
      <c r="F1347" s="222" t="s">
        <v>3067</v>
      </c>
      <c r="G1347" s="223" t="s">
        <v>420</v>
      </c>
      <c r="H1347" s="224">
        <v>2</v>
      </c>
      <c r="I1347" s="225"/>
      <c r="J1347" s="226">
        <f>ROUND(I1347*H1347,2)</f>
        <v>0</v>
      </c>
      <c r="K1347" s="222" t="s">
        <v>19</v>
      </c>
      <c r="L1347" s="46"/>
      <c r="M1347" s="227" t="s">
        <v>19</v>
      </c>
      <c r="N1347" s="228" t="s">
        <v>44</v>
      </c>
      <c r="O1347" s="86"/>
      <c r="P1347" s="229">
        <f>O1347*H1347</f>
        <v>0</v>
      </c>
      <c r="Q1347" s="229">
        <v>0</v>
      </c>
      <c r="R1347" s="229">
        <f>Q1347*H1347</f>
        <v>0</v>
      </c>
      <c r="S1347" s="229">
        <v>0</v>
      </c>
      <c r="T1347" s="23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31" t="s">
        <v>255</v>
      </c>
      <c r="AT1347" s="231" t="s">
        <v>166</v>
      </c>
      <c r="AU1347" s="231" t="s">
        <v>106</v>
      </c>
      <c r="AY1347" s="19" t="s">
        <v>163</v>
      </c>
      <c r="BE1347" s="232">
        <f>IF(N1347="základní",J1347,0)</f>
        <v>0</v>
      </c>
      <c r="BF1347" s="232">
        <f>IF(N1347="snížená",J1347,0)</f>
        <v>0</v>
      </c>
      <c r="BG1347" s="232">
        <f>IF(N1347="zákl. přenesená",J1347,0)</f>
        <v>0</v>
      </c>
      <c r="BH1347" s="232">
        <f>IF(N1347="sníž. přenesená",J1347,0)</f>
        <v>0</v>
      </c>
      <c r="BI1347" s="232">
        <f>IF(N1347="nulová",J1347,0)</f>
        <v>0</v>
      </c>
      <c r="BJ1347" s="19" t="s">
        <v>106</v>
      </c>
      <c r="BK1347" s="232">
        <f>ROUND(I1347*H1347,2)</f>
        <v>0</v>
      </c>
      <c r="BL1347" s="19" t="s">
        <v>255</v>
      </c>
      <c r="BM1347" s="231" t="s">
        <v>3068</v>
      </c>
    </row>
    <row r="1348" s="13" customFormat="1">
      <c r="A1348" s="13"/>
      <c r="B1348" s="233"/>
      <c r="C1348" s="234"/>
      <c r="D1348" s="235" t="s">
        <v>173</v>
      </c>
      <c r="E1348" s="236" t="s">
        <v>19</v>
      </c>
      <c r="F1348" s="237" t="s">
        <v>3069</v>
      </c>
      <c r="G1348" s="234"/>
      <c r="H1348" s="238">
        <v>2</v>
      </c>
      <c r="I1348" s="239"/>
      <c r="J1348" s="234"/>
      <c r="K1348" s="234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173</v>
      </c>
      <c r="AU1348" s="244" t="s">
        <v>106</v>
      </c>
      <c r="AV1348" s="13" t="s">
        <v>106</v>
      </c>
      <c r="AW1348" s="13" t="s">
        <v>33</v>
      </c>
      <c r="AX1348" s="13" t="s">
        <v>80</v>
      </c>
      <c r="AY1348" s="244" t="s">
        <v>163</v>
      </c>
    </row>
    <row r="1349" s="2" customFormat="1" ht="21.75" customHeight="1">
      <c r="A1349" s="40"/>
      <c r="B1349" s="41"/>
      <c r="C1349" s="220" t="s">
        <v>3070</v>
      </c>
      <c r="D1349" s="220" t="s">
        <v>166</v>
      </c>
      <c r="E1349" s="221" t="s">
        <v>3071</v>
      </c>
      <c r="F1349" s="222" t="s">
        <v>3049</v>
      </c>
      <c r="G1349" s="223" t="s">
        <v>420</v>
      </c>
      <c r="H1349" s="224">
        <v>2</v>
      </c>
      <c r="I1349" s="225"/>
      <c r="J1349" s="226">
        <f>ROUND(I1349*H1349,2)</f>
        <v>0</v>
      </c>
      <c r="K1349" s="222" t="s">
        <v>19</v>
      </c>
      <c r="L1349" s="46"/>
      <c r="M1349" s="227" t="s">
        <v>19</v>
      </c>
      <c r="N1349" s="228" t="s">
        <v>44</v>
      </c>
      <c r="O1349" s="86"/>
      <c r="P1349" s="229">
        <f>O1349*H1349</f>
        <v>0</v>
      </c>
      <c r="Q1349" s="229">
        <v>0</v>
      </c>
      <c r="R1349" s="229">
        <f>Q1349*H1349</f>
        <v>0</v>
      </c>
      <c r="S1349" s="229">
        <v>0</v>
      </c>
      <c r="T1349" s="230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1" t="s">
        <v>255</v>
      </c>
      <c r="AT1349" s="231" t="s">
        <v>166</v>
      </c>
      <c r="AU1349" s="231" t="s">
        <v>106</v>
      </c>
      <c r="AY1349" s="19" t="s">
        <v>163</v>
      </c>
      <c r="BE1349" s="232">
        <f>IF(N1349="základní",J1349,0)</f>
        <v>0</v>
      </c>
      <c r="BF1349" s="232">
        <f>IF(N1349="snížená",J1349,0)</f>
        <v>0</v>
      </c>
      <c r="BG1349" s="232">
        <f>IF(N1349="zákl. přenesená",J1349,0)</f>
        <v>0</v>
      </c>
      <c r="BH1349" s="232">
        <f>IF(N1349="sníž. přenesená",J1349,0)</f>
        <v>0</v>
      </c>
      <c r="BI1349" s="232">
        <f>IF(N1349="nulová",J1349,0)</f>
        <v>0</v>
      </c>
      <c r="BJ1349" s="19" t="s">
        <v>106</v>
      </c>
      <c r="BK1349" s="232">
        <f>ROUND(I1349*H1349,2)</f>
        <v>0</v>
      </c>
      <c r="BL1349" s="19" t="s">
        <v>255</v>
      </c>
      <c r="BM1349" s="231" t="s">
        <v>3072</v>
      </c>
    </row>
    <row r="1350" s="13" customFormat="1">
      <c r="A1350" s="13"/>
      <c r="B1350" s="233"/>
      <c r="C1350" s="234"/>
      <c r="D1350" s="235" t="s">
        <v>173</v>
      </c>
      <c r="E1350" s="236" t="s">
        <v>19</v>
      </c>
      <c r="F1350" s="237" t="s">
        <v>3073</v>
      </c>
      <c r="G1350" s="234"/>
      <c r="H1350" s="238">
        <v>2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173</v>
      </c>
      <c r="AU1350" s="244" t="s">
        <v>106</v>
      </c>
      <c r="AV1350" s="13" t="s">
        <v>106</v>
      </c>
      <c r="AW1350" s="13" t="s">
        <v>33</v>
      </c>
      <c r="AX1350" s="13" t="s">
        <v>80</v>
      </c>
      <c r="AY1350" s="244" t="s">
        <v>163</v>
      </c>
    </row>
    <row r="1351" s="2" customFormat="1" ht="44.25" customHeight="1">
      <c r="A1351" s="40"/>
      <c r="B1351" s="41"/>
      <c r="C1351" s="220" t="s">
        <v>3074</v>
      </c>
      <c r="D1351" s="220" t="s">
        <v>166</v>
      </c>
      <c r="E1351" s="221" t="s">
        <v>3075</v>
      </c>
      <c r="F1351" s="222" t="s">
        <v>3054</v>
      </c>
      <c r="G1351" s="223" t="s">
        <v>420</v>
      </c>
      <c r="H1351" s="224">
        <v>5</v>
      </c>
      <c r="I1351" s="225"/>
      <c r="J1351" s="226">
        <f>ROUND(I1351*H1351,2)</f>
        <v>0</v>
      </c>
      <c r="K1351" s="222" t="s">
        <v>19</v>
      </c>
      <c r="L1351" s="46"/>
      <c r="M1351" s="227" t="s">
        <v>19</v>
      </c>
      <c r="N1351" s="228" t="s">
        <v>44</v>
      </c>
      <c r="O1351" s="86"/>
      <c r="P1351" s="229">
        <f>O1351*H1351</f>
        <v>0</v>
      </c>
      <c r="Q1351" s="229">
        <v>0</v>
      </c>
      <c r="R1351" s="229">
        <f>Q1351*H1351</f>
        <v>0</v>
      </c>
      <c r="S1351" s="229">
        <v>0</v>
      </c>
      <c r="T1351" s="23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31" t="s">
        <v>255</v>
      </c>
      <c r="AT1351" s="231" t="s">
        <v>166</v>
      </c>
      <c r="AU1351" s="231" t="s">
        <v>106</v>
      </c>
      <c r="AY1351" s="19" t="s">
        <v>163</v>
      </c>
      <c r="BE1351" s="232">
        <f>IF(N1351="základní",J1351,0)</f>
        <v>0</v>
      </c>
      <c r="BF1351" s="232">
        <f>IF(N1351="snížená",J1351,0)</f>
        <v>0</v>
      </c>
      <c r="BG1351" s="232">
        <f>IF(N1351="zákl. přenesená",J1351,0)</f>
        <v>0</v>
      </c>
      <c r="BH1351" s="232">
        <f>IF(N1351="sníž. přenesená",J1351,0)</f>
        <v>0</v>
      </c>
      <c r="BI1351" s="232">
        <f>IF(N1351="nulová",J1351,0)</f>
        <v>0</v>
      </c>
      <c r="BJ1351" s="19" t="s">
        <v>106</v>
      </c>
      <c r="BK1351" s="232">
        <f>ROUND(I1351*H1351,2)</f>
        <v>0</v>
      </c>
      <c r="BL1351" s="19" t="s">
        <v>255</v>
      </c>
      <c r="BM1351" s="231" t="s">
        <v>3076</v>
      </c>
    </row>
    <row r="1352" s="13" customFormat="1">
      <c r="A1352" s="13"/>
      <c r="B1352" s="233"/>
      <c r="C1352" s="234"/>
      <c r="D1352" s="235" t="s">
        <v>173</v>
      </c>
      <c r="E1352" s="236" t="s">
        <v>19</v>
      </c>
      <c r="F1352" s="237" t="s">
        <v>3077</v>
      </c>
      <c r="G1352" s="234"/>
      <c r="H1352" s="238">
        <v>5</v>
      </c>
      <c r="I1352" s="239"/>
      <c r="J1352" s="234"/>
      <c r="K1352" s="234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173</v>
      </c>
      <c r="AU1352" s="244" t="s">
        <v>106</v>
      </c>
      <c r="AV1352" s="13" t="s">
        <v>106</v>
      </c>
      <c r="AW1352" s="13" t="s">
        <v>33</v>
      </c>
      <c r="AX1352" s="13" t="s">
        <v>80</v>
      </c>
      <c r="AY1352" s="244" t="s">
        <v>163</v>
      </c>
    </row>
    <row r="1353" s="2" customFormat="1" ht="33" customHeight="1">
      <c r="A1353" s="40"/>
      <c r="B1353" s="41"/>
      <c r="C1353" s="220" t="s">
        <v>3078</v>
      </c>
      <c r="D1353" s="220" t="s">
        <v>166</v>
      </c>
      <c r="E1353" s="221" t="s">
        <v>3079</v>
      </c>
      <c r="F1353" s="222" t="s">
        <v>3080</v>
      </c>
      <c r="G1353" s="223" t="s">
        <v>420</v>
      </c>
      <c r="H1353" s="224">
        <v>11</v>
      </c>
      <c r="I1353" s="225"/>
      <c r="J1353" s="226">
        <f>ROUND(I1353*H1353,2)</f>
        <v>0</v>
      </c>
      <c r="K1353" s="222" t="s">
        <v>19</v>
      </c>
      <c r="L1353" s="46"/>
      <c r="M1353" s="227" t="s">
        <v>19</v>
      </c>
      <c r="N1353" s="228" t="s">
        <v>44</v>
      </c>
      <c r="O1353" s="86"/>
      <c r="P1353" s="229">
        <f>O1353*H1353</f>
        <v>0</v>
      </c>
      <c r="Q1353" s="229">
        <v>0</v>
      </c>
      <c r="R1353" s="229">
        <f>Q1353*H1353</f>
        <v>0</v>
      </c>
      <c r="S1353" s="229">
        <v>0</v>
      </c>
      <c r="T1353" s="230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1" t="s">
        <v>255</v>
      </c>
      <c r="AT1353" s="231" t="s">
        <v>166</v>
      </c>
      <c r="AU1353" s="231" t="s">
        <v>106</v>
      </c>
      <c r="AY1353" s="19" t="s">
        <v>163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9" t="s">
        <v>106</v>
      </c>
      <c r="BK1353" s="232">
        <f>ROUND(I1353*H1353,2)</f>
        <v>0</v>
      </c>
      <c r="BL1353" s="19" t="s">
        <v>255</v>
      </c>
      <c r="BM1353" s="231" t="s">
        <v>3081</v>
      </c>
    </row>
    <row r="1354" s="13" customFormat="1">
      <c r="A1354" s="13"/>
      <c r="B1354" s="233"/>
      <c r="C1354" s="234"/>
      <c r="D1354" s="235" t="s">
        <v>173</v>
      </c>
      <c r="E1354" s="236" t="s">
        <v>19</v>
      </c>
      <c r="F1354" s="237" t="s">
        <v>3082</v>
      </c>
      <c r="G1354" s="234"/>
      <c r="H1354" s="238">
        <v>11</v>
      </c>
      <c r="I1354" s="239"/>
      <c r="J1354" s="234"/>
      <c r="K1354" s="234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173</v>
      </c>
      <c r="AU1354" s="244" t="s">
        <v>106</v>
      </c>
      <c r="AV1354" s="13" t="s">
        <v>106</v>
      </c>
      <c r="AW1354" s="13" t="s">
        <v>33</v>
      </c>
      <c r="AX1354" s="13" t="s">
        <v>80</v>
      </c>
      <c r="AY1354" s="244" t="s">
        <v>163</v>
      </c>
    </row>
    <row r="1355" s="2" customFormat="1" ht="44.25" customHeight="1">
      <c r="A1355" s="40"/>
      <c r="B1355" s="41"/>
      <c r="C1355" s="220" t="s">
        <v>3083</v>
      </c>
      <c r="D1355" s="220" t="s">
        <v>166</v>
      </c>
      <c r="E1355" s="221" t="s">
        <v>3084</v>
      </c>
      <c r="F1355" s="222" t="s">
        <v>3085</v>
      </c>
      <c r="G1355" s="223" t="s">
        <v>420</v>
      </c>
      <c r="H1355" s="224">
        <v>15</v>
      </c>
      <c r="I1355" s="225"/>
      <c r="J1355" s="226">
        <f>ROUND(I1355*H1355,2)</f>
        <v>0</v>
      </c>
      <c r="K1355" s="222" t="s">
        <v>19</v>
      </c>
      <c r="L1355" s="46"/>
      <c r="M1355" s="227" t="s">
        <v>19</v>
      </c>
      <c r="N1355" s="228" t="s">
        <v>44</v>
      </c>
      <c r="O1355" s="86"/>
      <c r="P1355" s="229">
        <f>O1355*H1355</f>
        <v>0</v>
      </c>
      <c r="Q1355" s="229">
        <v>0</v>
      </c>
      <c r="R1355" s="229">
        <f>Q1355*H1355</f>
        <v>0</v>
      </c>
      <c r="S1355" s="229">
        <v>0</v>
      </c>
      <c r="T1355" s="230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1" t="s">
        <v>255</v>
      </c>
      <c r="AT1355" s="231" t="s">
        <v>166</v>
      </c>
      <c r="AU1355" s="231" t="s">
        <v>106</v>
      </c>
      <c r="AY1355" s="19" t="s">
        <v>163</v>
      </c>
      <c r="BE1355" s="232">
        <f>IF(N1355="základní",J1355,0)</f>
        <v>0</v>
      </c>
      <c r="BF1355" s="232">
        <f>IF(N1355="snížená",J1355,0)</f>
        <v>0</v>
      </c>
      <c r="BG1355" s="232">
        <f>IF(N1355="zákl. přenesená",J1355,0)</f>
        <v>0</v>
      </c>
      <c r="BH1355" s="232">
        <f>IF(N1355="sníž. přenesená",J1355,0)</f>
        <v>0</v>
      </c>
      <c r="BI1355" s="232">
        <f>IF(N1355="nulová",J1355,0)</f>
        <v>0</v>
      </c>
      <c r="BJ1355" s="19" t="s">
        <v>106</v>
      </c>
      <c r="BK1355" s="232">
        <f>ROUND(I1355*H1355,2)</f>
        <v>0</v>
      </c>
      <c r="BL1355" s="19" t="s">
        <v>255</v>
      </c>
      <c r="BM1355" s="231" t="s">
        <v>3086</v>
      </c>
    </row>
    <row r="1356" s="13" customFormat="1">
      <c r="A1356" s="13"/>
      <c r="B1356" s="233"/>
      <c r="C1356" s="234"/>
      <c r="D1356" s="235" t="s">
        <v>173</v>
      </c>
      <c r="E1356" s="236" t="s">
        <v>19</v>
      </c>
      <c r="F1356" s="237" t="s">
        <v>3087</v>
      </c>
      <c r="G1356" s="234"/>
      <c r="H1356" s="238">
        <v>15</v>
      </c>
      <c r="I1356" s="239"/>
      <c r="J1356" s="234"/>
      <c r="K1356" s="234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173</v>
      </c>
      <c r="AU1356" s="244" t="s">
        <v>106</v>
      </c>
      <c r="AV1356" s="13" t="s">
        <v>106</v>
      </c>
      <c r="AW1356" s="13" t="s">
        <v>33</v>
      </c>
      <c r="AX1356" s="13" t="s">
        <v>80</v>
      </c>
      <c r="AY1356" s="244" t="s">
        <v>163</v>
      </c>
    </row>
    <row r="1357" s="2" customFormat="1" ht="33" customHeight="1">
      <c r="A1357" s="40"/>
      <c r="B1357" s="41"/>
      <c r="C1357" s="220" t="s">
        <v>3088</v>
      </c>
      <c r="D1357" s="220" t="s">
        <v>166</v>
      </c>
      <c r="E1357" s="221" t="s">
        <v>3089</v>
      </c>
      <c r="F1357" s="222" t="s">
        <v>3090</v>
      </c>
      <c r="G1357" s="223" t="s">
        <v>420</v>
      </c>
      <c r="H1357" s="224">
        <v>7</v>
      </c>
      <c r="I1357" s="225"/>
      <c r="J1357" s="226">
        <f>ROUND(I1357*H1357,2)</f>
        <v>0</v>
      </c>
      <c r="K1357" s="222" t="s">
        <v>19</v>
      </c>
      <c r="L1357" s="46"/>
      <c r="M1357" s="227" t="s">
        <v>19</v>
      </c>
      <c r="N1357" s="228" t="s">
        <v>44</v>
      </c>
      <c r="O1357" s="86"/>
      <c r="P1357" s="229">
        <f>O1357*H1357</f>
        <v>0</v>
      </c>
      <c r="Q1357" s="229">
        <v>0</v>
      </c>
      <c r="R1357" s="229">
        <f>Q1357*H1357</f>
        <v>0</v>
      </c>
      <c r="S1357" s="229">
        <v>0</v>
      </c>
      <c r="T1357" s="230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31" t="s">
        <v>255</v>
      </c>
      <c r="AT1357" s="231" t="s">
        <v>166</v>
      </c>
      <c r="AU1357" s="231" t="s">
        <v>106</v>
      </c>
      <c r="AY1357" s="19" t="s">
        <v>163</v>
      </c>
      <c r="BE1357" s="232">
        <f>IF(N1357="základní",J1357,0)</f>
        <v>0</v>
      </c>
      <c r="BF1357" s="232">
        <f>IF(N1357="snížená",J1357,0)</f>
        <v>0</v>
      </c>
      <c r="BG1357" s="232">
        <f>IF(N1357="zákl. přenesená",J1357,0)</f>
        <v>0</v>
      </c>
      <c r="BH1357" s="232">
        <f>IF(N1357="sníž. přenesená",J1357,0)</f>
        <v>0</v>
      </c>
      <c r="BI1357" s="232">
        <f>IF(N1357="nulová",J1357,0)</f>
        <v>0</v>
      </c>
      <c r="BJ1357" s="19" t="s">
        <v>106</v>
      </c>
      <c r="BK1357" s="232">
        <f>ROUND(I1357*H1357,2)</f>
        <v>0</v>
      </c>
      <c r="BL1357" s="19" t="s">
        <v>255</v>
      </c>
      <c r="BM1357" s="231" t="s">
        <v>3091</v>
      </c>
    </row>
    <row r="1358" s="13" customFormat="1">
      <c r="A1358" s="13"/>
      <c r="B1358" s="233"/>
      <c r="C1358" s="234"/>
      <c r="D1358" s="235" t="s">
        <v>173</v>
      </c>
      <c r="E1358" s="236" t="s">
        <v>19</v>
      </c>
      <c r="F1358" s="237" t="s">
        <v>3092</v>
      </c>
      <c r="G1358" s="234"/>
      <c r="H1358" s="238">
        <v>7</v>
      </c>
      <c r="I1358" s="239"/>
      <c r="J1358" s="234"/>
      <c r="K1358" s="234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173</v>
      </c>
      <c r="AU1358" s="244" t="s">
        <v>106</v>
      </c>
      <c r="AV1358" s="13" t="s">
        <v>106</v>
      </c>
      <c r="AW1358" s="13" t="s">
        <v>33</v>
      </c>
      <c r="AX1358" s="13" t="s">
        <v>80</v>
      </c>
      <c r="AY1358" s="244" t="s">
        <v>163</v>
      </c>
    </row>
    <row r="1359" s="2" customFormat="1" ht="21.75" customHeight="1">
      <c r="A1359" s="40"/>
      <c r="B1359" s="41"/>
      <c r="C1359" s="220" t="s">
        <v>3093</v>
      </c>
      <c r="D1359" s="220" t="s">
        <v>166</v>
      </c>
      <c r="E1359" s="221" t="s">
        <v>3094</v>
      </c>
      <c r="F1359" s="222" t="s">
        <v>3049</v>
      </c>
      <c r="G1359" s="223" t="s">
        <v>420</v>
      </c>
      <c r="H1359" s="224">
        <v>2</v>
      </c>
      <c r="I1359" s="225"/>
      <c r="J1359" s="226">
        <f>ROUND(I1359*H1359,2)</f>
        <v>0</v>
      </c>
      <c r="K1359" s="222" t="s">
        <v>19</v>
      </c>
      <c r="L1359" s="46"/>
      <c r="M1359" s="227" t="s">
        <v>19</v>
      </c>
      <c r="N1359" s="228" t="s">
        <v>44</v>
      </c>
      <c r="O1359" s="86"/>
      <c r="P1359" s="229">
        <f>O1359*H1359</f>
        <v>0</v>
      </c>
      <c r="Q1359" s="229">
        <v>0</v>
      </c>
      <c r="R1359" s="229">
        <f>Q1359*H1359</f>
        <v>0</v>
      </c>
      <c r="S1359" s="229">
        <v>0</v>
      </c>
      <c r="T1359" s="230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1" t="s">
        <v>255</v>
      </c>
      <c r="AT1359" s="231" t="s">
        <v>166</v>
      </c>
      <c r="AU1359" s="231" t="s">
        <v>106</v>
      </c>
      <c r="AY1359" s="19" t="s">
        <v>163</v>
      </c>
      <c r="BE1359" s="232">
        <f>IF(N1359="základní",J1359,0)</f>
        <v>0</v>
      </c>
      <c r="BF1359" s="232">
        <f>IF(N1359="snížená",J1359,0)</f>
        <v>0</v>
      </c>
      <c r="BG1359" s="232">
        <f>IF(N1359="zákl. přenesená",J1359,0)</f>
        <v>0</v>
      </c>
      <c r="BH1359" s="232">
        <f>IF(N1359="sníž. přenesená",J1359,0)</f>
        <v>0</v>
      </c>
      <c r="BI1359" s="232">
        <f>IF(N1359="nulová",J1359,0)</f>
        <v>0</v>
      </c>
      <c r="BJ1359" s="19" t="s">
        <v>106</v>
      </c>
      <c r="BK1359" s="232">
        <f>ROUND(I1359*H1359,2)</f>
        <v>0</v>
      </c>
      <c r="BL1359" s="19" t="s">
        <v>255</v>
      </c>
      <c r="BM1359" s="231" t="s">
        <v>3095</v>
      </c>
    </row>
    <row r="1360" s="13" customFormat="1">
      <c r="A1360" s="13"/>
      <c r="B1360" s="233"/>
      <c r="C1360" s="234"/>
      <c r="D1360" s="235" t="s">
        <v>173</v>
      </c>
      <c r="E1360" s="236" t="s">
        <v>19</v>
      </c>
      <c r="F1360" s="237" t="s">
        <v>3096</v>
      </c>
      <c r="G1360" s="234"/>
      <c r="H1360" s="238">
        <v>2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173</v>
      </c>
      <c r="AU1360" s="244" t="s">
        <v>106</v>
      </c>
      <c r="AV1360" s="13" t="s">
        <v>106</v>
      </c>
      <c r="AW1360" s="13" t="s">
        <v>33</v>
      </c>
      <c r="AX1360" s="13" t="s">
        <v>80</v>
      </c>
      <c r="AY1360" s="244" t="s">
        <v>163</v>
      </c>
    </row>
    <row r="1361" s="2" customFormat="1" ht="33" customHeight="1">
      <c r="A1361" s="40"/>
      <c r="B1361" s="41"/>
      <c r="C1361" s="220" t="s">
        <v>3097</v>
      </c>
      <c r="D1361" s="220" t="s">
        <v>166</v>
      </c>
      <c r="E1361" s="221" t="s">
        <v>3098</v>
      </c>
      <c r="F1361" s="222" t="s">
        <v>3099</v>
      </c>
      <c r="G1361" s="223" t="s">
        <v>420</v>
      </c>
      <c r="H1361" s="224">
        <v>5</v>
      </c>
      <c r="I1361" s="225"/>
      <c r="J1361" s="226">
        <f>ROUND(I1361*H1361,2)</f>
        <v>0</v>
      </c>
      <c r="K1361" s="222" t="s">
        <v>19</v>
      </c>
      <c r="L1361" s="46"/>
      <c r="M1361" s="227" t="s">
        <v>19</v>
      </c>
      <c r="N1361" s="228" t="s">
        <v>44</v>
      </c>
      <c r="O1361" s="86"/>
      <c r="P1361" s="229">
        <f>O1361*H1361</f>
        <v>0</v>
      </c>
      <c r="Q1361" s="229">
        <v>0</v>
      </c>
      <c r="R1361" s="229">
        <f>Q1361*H1361</f>
        <v>0</v>
      </c>
      <c r="S1361" s="229">
        <v>0</v>
      </c>
      <c r="T1361" s="230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1" t="s">
        <v>255</v>
      </c>
      <c r="AT1361" s="231" t="s">
        <v>166</v>
      </c>
      <c r="AU1361" s="231" t="s">
        <v>106</v>
      </c>
      <c r="AY1361" s="19" t="s">
        <v>163</v>
      </c>
      <c r="BE1361" s="232">
        <f>IF(N1361="základní",J1361,0)</f>
        <v>0</v>
      </c>
      <c r="BF1361" s="232">
        <f>IF(N1361="snížená",J1361,0)</f>
        <v>0</v>
      </c>
      <c r="BG1361" s="232">
        <f>IF(N1361="zákl. přenesená",J1361,0)</f>
        <v>0</v>
      </c>
      <c r="BH1361" s="232">
        <f>IF(N1361="sníž. přenesená",J1361,0)</f>
        <v>0</v>
      </c>
      <c r="BI1361" s="232">
        <f>IF(N1361="nulová",J1361,0)</f>
        <v>0</v>
      </c>
      <c r="BJ1361" s="19" t="s">
        <v>106</v>
      </c>
      <c r="BK1361" s="232">
        <f>ROUND(I1361*H1361,2)</f>
        <v>0</v>
      </c>
      <c r="BL1361" s="19" t="s">
        <v>255</v>
      </c>
      <c r="BM1361" s="231" t="s">
        <v>3100</v>
      </c>
    </row>
    <row r="1362" s="13" customFormat="1">
      <c r="A1362" s="13"/>
      <c r="B1362" s="233"/>
      <c r="C1362" s="234"/>
      <c r="D1362" s="235" t="s">
        <v>173</v>
      </c>
      <c r="E1362" s="236" t="s">
        <v>19</v>
      </c>
      <c r="F1362" s="237" t="s">
        <v>3101</v>
      </c>
      <c r="G1362" s="234"/>
      <c r="H1362" s="238">
        <v>5</v>
      </c>
      <c r="I1362" s="239"/>
      <c r="J1362" s="234"/>
      <c r="K1362" s="234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173</v>
      </c>
      <c r="AU1362" s="244" t="s">
        <v>106</v>
      </c>
      <c r="AV1362" s="13" t="s">
        <v>106</v>
      </c>
      <c r="AW1362" s="13" t="s">
        <v>33</v>
      </c>
      <c r="AX1362" s="13" t="s">
        <v>80</v>
      </c>
      <c r="AY1362" s="244" t="s">
        <v>163</v>
      </c>
    </row>
    <row r="1363" s="12" customFormat="1" ht="22.8" customHeight="1">
      <c r="A1363" s="12"/>
      <c r="B1363" s="204"/>
      <c r="C1363" s="205"/>
      <c r="D1363" s="206" t="s">
        <v>71</v>
      </c>
      <c r="E1363" s="218" t="s">
        <v>905</v>
      </c>
      <c r="F1363" s="218" t="s">
        <v>906</v>
      </c>
      <c r="G1363" s="205"/>
      <c r="H1363" s="205"/>
      <c r="I1363" s="208"/>
      <c r="J1363" s="219">
        <f>BK1363</f>
        <v>0</v>
      </c>
      <c r="K1363" s="205"/>
      <c r="L1363" s="210"/>
      <c r="M1363" s="211"/>
      <c r="N1363" s="212"/>
      <c r="O1363" s="212"/>
      <c r="P1363" s="213">
        <f>SUM(P1364:P1547)</f>
        <v>0</v>
      </c>
      <c r="Q1363" s="212"/>
      <c r="R1363" s="213">
        <f>SUM(R1364:R1547)</f>
        <v>0.1300578</v>
      </c>
      <c r="S1363" s="212"/>
      <c r="T1363" s="214">
        <f>SUM(T1364:T1547)</f>
        <v>0</v>
      </c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R1363" s="215" t="s">
        <v>106</v>
      </c>
      <c r="AT1363" s="216" t="s">
        <v>71</v>
      </c>
      <c r="AU1363" s="216" t="s">
        <v>80</v>
      </c>
      <c r="AY1363" s="215" t="s">
        <v>163</v>
      </c>
      <c r="BK1363" s="217">
        <f>SUM(BK1364:BK1547)</f>
        <v>0</v>
      </c>
    </row>
    <row r="1364" s="2" customFormat="1" ht="33" customHeight="1">
      <c r="A1364" s="40"/>
      <c r="B1364" s="41"/>
      <c r="C1364" s="220" t="s">
        <v>3102</v>
      </c>
      <c r="D1364" s="220" t="s">
        <v>166</v>
      </c>
      <c r="E1364" s="221" t="s">
        <v>3103</v>
      </c>
      <c r="F1364" s="222" t="s">
        <v>3104</v>
      </c>
      <c r="G1364" s="223" t="s">
        <v>933</v>
      </c>
      <c r="H1364" s="224">
        <v>27427.32</v>
      </c>
      <c r="I1364" s="225"/>
      <c r="J1364" s="226">
        <f>ROUND(I1364*H1364,2)</f>
        <v>0</v>
      </c>
      <c r="K1364" s="222" t="s">
        <v>19</v>
      </c>
      <c r="L1364" s="46"/>
      <c r="M1364" s="227" t="s">
        <v>19</v>
      </c>
      <c r="N1364" s="228" t="s">
        <v>44</v>
      </c>
      <c r="O1364" s="86"/>
      <c r="P1364" s="229">
        <f>O1364*H1364</f>
        <v>0</v>
      </c>
      <c r="Q1364" s="229">
        <v>0</v>
      </c>
      <c r="R1364" s="229">
        <f>Q1364*H1364</f>
        <v>0</v>
      </c>
      <c r="S1364" s="229">
        <v>0</v>
      </c>
      <c r="T1364" s="230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31" t="s">
        <v>255</v>
      </c>
      <c r="AT1364" s="231" t="s">
        <v>166</v>
      </c>
      <c r="AU1364" s="231" t="s">
        <v>106</v>
      </c>
      <c r="AY1364" s="19" t="s">
        <v>163</v>
      </c>
      <c r="BE1364" s="232">
        <f>IF(N1364="základní",J1364,0)</f>
        <v>0</v>
      </c>
      <c r="BF1364" s="232">
        <f>IF(N1364="snížená",J1364,0)</f>
        <v>0</v>
      </c>
      <c r="BG1364" s="232">
        <f>IF(N1364="zákl. přenesená",J1364,0)</f>
        <v>0</v>
      </c>
      <c r="BH1364" s="232">
        <f>IF(N1364="sníž. přenesená",J1364,0)</f>
        <v>0</v>
      </c>
      <c r="BI1364" s="232">
        <f>IF(N1364="nulová",J1364,0)</f>
        <v>0</v>
      </c>
      <c r="BJ1364" s="19" t="s">
        <v>106</v>
      </c>
      <c r="BK1364" s="232">
        <f>ROUND(I1364*H1364,2)</f>
        <v>0</v>
      </c>
      <c r="BL1364" s="19" t="s">
        <v>255</v>
      </c>
      <c r="BM1364" s="231" t="s">
        <v>3105</v>
      </c>
    </row>
    <row r="1365" s="13" customFormat="1">
      <c r="A1365" s="13"/>
      <c r="B1365" s="233"/>
      <c r="C1365" s="234"/>
      <c r="D1365" s="235" t="s">
        <v>173</v>
      </c>
      <c r="E1365" s="236" t="s">
        <v>19</v>
      </c>
      <c r="F1365" s="237" t="s">
        <v>3106</v>
      </c>
      <c r="G1365" s="234"/>
      <c r="H1365" s="238">
        <v>27427.32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173</v>
      </c>
      <c r="AU1365" s="244" t="s">
        <v>106</v>
      </c>
      <c r="AV1365" s="13" t="s">
        <v>106</v>
      </c>
      <c r="AW1365" s="13" t="s">
        <v>33</v>
      </c>
      <c r="AX1365" s="13" t="s">
        <v>80</v>
      </c>
      <c r="AY1365" s="244" t="s">
        <v>163</v>
      </c>
    </row>
    <row r="1366" s="2" customFormat="1" ht="21.75" customHeight="1">
      <c r="A1366" s="40"/>
      <c r="B1366" s="41"/>
      <c r="C1366" s="220" t="s">
        <v>3107</v>
      </c>
      <c r="D1366" s="220" t="s">
        <v>166</v>
      </c>
      <c r="E1366" s="221" t="s">
        <v>3108</v>
      </c>
      <c r="F1366" s="222" t="s">
        <v>3109</v>
      </c>
      <c r="G1366" s="223" t="s">
        <v>933</v>
      </c>
      <c r="H1366" s="224">
        <v>112.20999999999999</v>
      </c>
      <c r="I1366" s="225"/>
      <c r="J1366" s="226">
        <f>ROUND(I1366*H1366,2)</f>
        <v>0</v>
      </c>
      <c r="K1366" s="222" t="s">
        <v>19</v>
      </c>
      <c r="L1366" s="46"/>
      <c r="M1366" s="227" t="s">
        <v>19</v>
      </c>
      <c r="N1366" s="228" t="s">
        <v>44</v>
      </c>
      <c r="O1366" s="86"/>
      <c r="P1366" s="229">
        <f>O1366*H1366</f>
        <v>0</v>
      </c>
      <c r="Q1366" s="229">
        <v>0</v>
      </c>
      <c r="R1366" s="229">
        <f>Q1366*H1366</f>
        <v>0</v>
      </c>
      <c r="S1366" s="229">
        <v>0</v>
      </c>
      <c r="T1366" s="230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31" t="s">
        <v>255</v>
      </c>
      <c r="AT1366" s="231" t="s">
        <v>166</v>
      </c>
      <c r="AU1366" s="231" t="s">
        <v>106</v>
      </c>
      <c r="AY1366" s="19" t="s">
        <v>163</v>
      </c>
      <c r="BE1366" s="232">
        <f>IF(N1366="základní",J1366,0)</f>
        <v>0</v>
      </c>
      <c r="BF1366" s="232">
        <f>IF(N1366="snížená",J1366,0)</f>
        <v>0</v>
      </c>
      <c r="BG1366" s="232">
        <f>IF(N1366="zákl. přenesená",J1366,0)</f>
        <v>0</v>
      </c>
      <c r="BH1366" s="232">
        <f>IF(N1366="sníž. přenesená",J1366,0)</f>
        <v>0</v>
      </c>
      <c r="BI1366" s="232">
        <f>IF(N1366="nulová",J1366,0)</f>
        <v>0</v>
      </c>
      <c r="BJ1366" s="19" t="s">
        <v>106</v>
      </c>
      <c r="BK1366" s="232">
        <f>ROUND(I1366*H1366,2)</f>
        <v>0</v>
      </c>
      <c r="BL1366" s="19" t="s">
        <v>255</v>
      </c>
      <c r="BM1366" s="231" t="s">
        <v>3110</v>
      </c>
    </row>
    <row r="1367" s="13" customFormat="1">
      <c r="A1367" s="13"/>
      <c r="B1367" s="233"/>
      <c r="C1367" s="234"/>
      <c r="D1367" s="235" t="s">
        <v>173</v>
      </c>
      <c r="E1367" s="236" t="s">
        <v>19</v>
      </c>
      <c r="F1367" s="237" t="s">
        <v>3111</v>
      </c>
      <c r="G1367" s="234"/>
      <c r="H1367" s="238">
        <v>112.20999999999999</v>
      </c>
      <c r="I1367" s="239"/>
      <c r="J1367" s="234"/>
      <c r="K1367" s="234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173</v>
      </c>
      <c r="AU1367" s="244" t="s">
        <v>106</v>
      </c>
      <c r="AV1367" s="13" t="s">
        <v>106</v>
      </c>
      <c r="AW1367" s="13" t="s">
        <v>33</v>
      </c>
      <c r="AX1367" s="13" t="s">
        <v>80</v>
      </c>
      <c r="AY1367" s="244" t="s">
        <v>163</v>
      </c>
    </row>
    <row r="1368" s="2" customFormat="1" ht="33" customHeight="1">
      <c r="A1368" s="40"/>
      <c r="B1368" s="41"/>
      <c r="C1368" s="220" t="s">
        <v>3112</v>
      </c>
      <c r="D1368" s="220" t="s">
        <v>166</v>
      </c>
      <c r="E1368" s="221" t="s">
        <v>3113</v>
      </c>
      <c r="F1368" s="222" t="s">
        <v>3114</v>
      </c>
      <c r="G1368" s="223" t="s">
        <v>933</v>
      </c>
      <c r="H1368" s="224">
        <v>312.86000000000001</v>
      </c>
      <c r="I1368" s="225"/>
      <c r="J1368" s="226">
        <f>ROUND(I1368*H1368,2)</f>
        <v>0</v>
      </c>
      <c r="K1368" s="222" t="s">
        <v>19</v>
      </c>
      <c r="L1368" s="46"/>
      <c r="M1368" s="227" t="s">
        <v>19</v>
      </c>
      <c r="N1368" s="228" t="s">
        <v>44</v>
      </c>
      <c r="O1368" s="86"/>
      <c r="P1368" s="229">
        <f>O1368*H1368</f>
        <v>0</v>
      </c>
      <c r="Q1368" s="229">
        <v>0</v>
      </c>
      <c r="R1368" s="229">
        <f>Q1368*H1368</f>
        <v>0</v>
      </c>
      <c r="S1368" s="229">
        <v>0</v>
      </c>
      <c r="T1368" s="230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31" t="s">
        <v>255</v>
      </c>
      <c r="AT1368" s="231" t="s">
        <v>166</v>
      </c>
      <c r="AU1368" s="231" t="s">
        <v>106</v>
      </c>
      <c r="AY1368" s="19" t="s">
        <v>163</v>
      </c>
      <c r="BE1368" s="232">
        <f>IF(N1368="základní",J1368,0)</f>
        <v>0</v>
      </c>
      <c r="BF1368" s="232">
        <f>IF(N1368="snížená",J1368,0)</f>
        <v>0</v>
      </c>
      <c r="BG1368" s="232">
        <f>IF(N1368="zákl. přenesená",J1368,0)</f>
        <v>0</v>
      </c>
      <c r="BH1368" s="232">
        <f>IF(N1368="sníž. přenesená",J1368,0)</f>
        <v>0</v>
      </c>
      <c r="BI1368" s="232">
        <f>IF(N1368="nulová",J1368,0)</f>
        <v>0</v>
      </c>
      <c r="BJ1368" s="19" t="s">
        <v>106</v>
      </c>
      <c r="BK1368" s="232">
        <f>ROUND(I1368*H1368,2)</f>
        <v>0</v>
      </c>
      <c r="BL1368" s="19" t="s">
        <v>255</v>
      </c>
      <c r="BM1368" s="231" t="s">
        <v>3115</v>
      </c>
    </row>
    <row r="1369" s="13" customFormat="1">
      <c r="A1369" s="13"/>
      <c r="B1369" s="233"/>
      <c r="C1369" s="234"/>
      <c r="D1369" s="235" t="s">
        <v>173</v>
      </c>
      <c r="E1369" s="236" t="s">
        <v>19</v>
      </c>
      <c r="F1369" s="237" t="s">
        <v>3116</v>
      </c>
      <c r="G1369" s="234"/>
      <c r="H1369" s="238">
        <v>312.86000000000001</v>
      </c>
      <c r="I1369" s="239"/>
      <c r="J1369" s="234"/>
      <c r="K1369" s="234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173</v>
      </c>
      <c r="AU1369" s="244" t="s">
        <v>106</v>
      </c>
      <c r="AV1369" s="13" t="s">
        <v>106</v>
      </c>
      <c r="AW1369" s="13" t="s">
        <v>33</v>
      </c>
      <c r="AX1369" s="13" t="s">
        <v>80</v>
      </c>
      <c r="AY1369" s="244" t="s">
        <v>163</v>
      </c>
    </row>
    <row r="1370" s="2" customFormat="1" ht="21.75" customHeight="1">
      <c r="A1370" s="40"/>
      <c r="B1370" s="41"/>
      <c r="C1370" s="220" t="s">
        <v>3117</v>
      </c>
      <c r="D1370" s="220" t="s">
        <v>166</v>
      </c>
      <c r="E1370" s="221" t="s">
        <v>3118</v>
      </c>
      <c r="F1370" s="222" t="s">
        <v>3119</v>
      </c>
      <c r="G1370" s="223" t="s">
        <v>933</v>
      </c>
      <c r="H1370" s="224">
        <v>96.329999999999998</v>
      </c>
      <c r="I1370" s="225"/>
      <c r="J1370" s="226">
        <f>ROUND(I1370*H1370,2)</f>
        <v>0</v>
      </c>
      <c r="K1370" s="222" t="s">
        <v>19</v>
      </c>
      <c r="L1370" s="46"/>
      <c r="M1370" s="227" t="s">
        <v>19</v>
      </c>
      <c r="N1370" s="228" t="s">
        <v>44</v>
      </c>
      <c r="O1370" s="86"/>
      <c r="P1370" s="229">
        <f>O1370*H1370</f>
        <v>0</v>
      </c>
      <c r="Q1370" s="229">
        <v>0</v>
      </c>
      <c r="R1370" s="229">
        <f>Q1370*H1370</f>
        <v>0</v>
      </c>
      <c r="S1370" s="229">
        <v>0</v>
      </c>
      <c r="T1370" s="230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31" t="s">
        <v>255</v>
      </c>
      <c r="AT1370" s="231" t="s">
        <v>166</v>
      </c>
      <c r="AU1370" s="231" t="s">
        <v>106</v>
      </c>
      <c r="AY1370" s="19" t="s">
        <v>163</v>
      </c>
      <c r="BE1370" s="232">
        <f>IF(N1370="základní",J1370,0)</f>
        <v>0</v>
      </c>
      <c r="BF1370" s="232">
        <f>IF(N1370="snížená",J1370,0)</f>
        <v>0</v>
      </c>
      <c r="BG1370" s="232">
        <f>IF(N1370="zákl. přenesená",J1370,0)</f>
        <v>0</v>
      </c>
      <c r="BH1370" s="232">
        <f>IF(N1370="sníž. přenesená",J1370,0)</f>
        <v>0</v>
      </c>
      <c r="BI1370" s="232">
        <f>IF(N1370="nulová",J1370,0)</f>
        <v>0</v>
      </c>
      <c r="BJ1370" s="19" t="s">
        <v>106</v>
      </c>
      <c r="BK1370" s="232">
        <f>ROUND(I1370*H1370,2)</f>
        <v>0</v>
      </c>
      <c r="BL1370" s="19" t="s">
        <v>255</v>
      </c>
      <c r="BM1370" s="231" t="s">
        <v>3120</v>
      </c>
    </row>
    <row r="1371" s="13" customFormat="1">
      <c r="A1371" s="13"/>
      <c r="B1371" s="233"/>
      <c r="C1371" s="234"/>
      <c r="D1371" s="235" t="s">
        <v>173</v>
      </c>
      <c r="E1371" s="236" t="s">
        <v>19</v>
      </c>
      <c r="F1371" s="237" t="s">
        <v>3121</v>
      </c>
      <c r="G1371" s="234"/>
      <c r="H1371" s="238">
        <v>96.329999999999998</v>
      </c>
      <c r="I1371" s="239"/>
      <c r="J1371" s="234"/>
      <c r="K1371" s="234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173</v>
      </c>
      <c r="AU1371" s="244" t="s">
        <v>106</v>
      </c>
      <c r="AV1371" s="13" t="s">
        <v>106</v>
      </c>
      <c r="AW1371" s="13" t="s">
        <v>33</v>
      </c>
      <c r="AX1371" s="13" t="s">
        <v>80</v>
      </c>
      <c r="AY1371" s="244" t="s">
        <v>163</v>
      </c>
    </row>
    <row r="1372" s="2" customFormat="1" ht="33" customHeight="1">
      <c r="A1372" s="40"/>
      <c r="B1372" s="41"/>
      <c r="C1372" s="220" t="s">
        <v>3122</v>
      </c>
      <c r="D1372" s="220" t="s">
        <v>166</v>
      </c>
      <c r="E1372" s="221" t="s">
        <v>3123</v>
      </c>
      <c r="F1372" s="222" t="s">
        <v>3124</v>
      </c>
      <c r="G1372" s="223" t="s">
        <v>933</v>
      </c>
      <c r="H1372" s="224">
        <v>243.55000000000001</v>
      </c>
      <c r="I1372" s="225"/>
      <c r="J1372" s="226">
        <f>ROUND(I1372*H1372,2)</f>
        <v>0</v>
      </c>
      <c r="K1372" s="222" t="s">
        <v>19</v>
      </c>
      <c r="L1372" s="46"/>
      <c r="M1372" s="227" t="s">
        <v>19</v>
      </c>
      <c r="N1372" s="228" t="s">
        <v>44</v>
      </c>
      <c r="O1372" s="86"/>
      <c r="P1372" s="229">
        <f>O1372*H1372</f>
        <v>0</v>
      </c>
      <c r="Q1372" s="229">
        <v>0</v>
      </c>
      <c r="R1372" s="229">
        <f>Q1372*H1372</f>
        <v>0</v>
      </c>
      <c r="S1372" s="229">
        <v>0</v>
      </c>
      <c r="T1372" s="230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31" t="s">
        <v>255</v>
      </c>
      <c r="AT1372" s="231" t="s">
        <v>166</v>
      </c>
      <c r="AU1372" s="231" t="s">
        <v>106</v>
      </c>
      <c r="AY1372" s="19" t="s">
        <v>163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9" t="s">
        <v>106</v>
      </c>
      <c r="BK1372" s="232">
        <f>ROUND(I1372*H1372,2)</f>
        <v>0</v>
      </c>
      <c r="BL1372" s="19" t="s">
        <v>255</v>
      </c>
      <c r="BM1372" s="231" t="s">
        <v>3125</v>
      </c>
    </row>
    <row r="1373" s="13" customFormat="1">
      <c r="A1373" s="13"/>
      <c r="B1373" s="233"/>
      <c r="C1373" s="234"/>
      <c r="D1373" s="235" t="s">
        <v>173</v>
      </c>
      <c r="E1373" s="236" t="s">
        <v>19</v>
      </c>
      <c r="F1373" s="237" t="s">
        <v>3126</v>
      </c>
      <c r="G1373" s="234"/>
      <c r="H1373" s="238">
        <v>243.55000000000001</v>
      </c>
      <c r="I1373" s="239"/>
      <c r="J1373" s="234"/>
      <c r="K1373" s="234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173</v>
      </c>
      <c r="AU1373" s="244" t="s">
        <v>106</v>
      </c>
      <c r="AV1373" s="13" t="s">
        <v>106</v>
      </c>
      <c r="AW1373" s="13" t="s">
        <v>33</v>
      </c>
      <c r="AX1373" s="13" t="s">
        <v>80</v>
      </c>
      <c r="AY1373" s="244" t="s">
        <v>163</v>
      </c>
    </row>
    <row r="1374" s="2" customFormat="1" ht="33" customHeight="1">
      <c r="A1374" s="40"/>
      <c r="B1374" s="41"/>
      <c r="C1374" s="220" t="s">
        <v>3127</v>
      </c>
      <c r="D1374" s="220" t="s">
        <v>166</v>
      </c>
      <c r="E1374" s="221" t="s">
        <v>3128</v>
      </c>
      <c r="F1374" s="222" t="s">
        <v>3129</v>
      </c>
      <c r="G1374" s="223" t="s">
        <v>933</v>
      </c>
      <c r="H1374" s="224">
        <v>313.38999999999999</v>
      </c>
      <c r="I1374" s="225"/>
      <c r="J1374" s="226">
        <f>ROUND(I1374*H1374,2)</f>
        <v>0</v>
      </c>
      <c r="K1374" s="222" t="s">
        <v>19</v>
      </c>
      <c r="L1374" s="46"/>
      <c r="M1374" s="227" t="s">
        <v>19</v>
      </c>
      <c r="N1374" s="228" t="s">
        <v>44</v>
      </c>
      <c r="O1374" s="86"/>
      <c r="P1374" s="229">
        <f>O1374*H1374</f>
        <v>0</v>
      </c>
      <c r="Q1374" s="229">
        <v>0</v>
      </c>
      <c r="R1374" s="229">
        <f>Q1374*H1374</f>
        <v>0</v>
      </c>
      <c r="S1374" s="229">
        <v>0</v>
      </c>
      <c r="T1374" s="230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31" t="s">
        <v>255</v>
      </c>
      <c r="AT1374" s="231" t="s">
        <v>166</v>
      </c>
      <c r="AU1374" s="231" t="s">
        <v>106</v>
      </c>
      <c r="AY1374" s="19" t="s">
        <v>163</v>
      </c>
      <c r="BE1374" s="232">
        <f>IF(N1374="základní",J1374,0)</f>
        <v>0</v>
      </c>
      <c r="BF1374" s="232">
        <f>IF(N1374="snížená",J1374,0)</f>
        <v>0</v>
      </c>
      <c r="BG1374" s="232">
        <f>IF(N1374="zákl. přenesená",J1374,0)</f>
        <v>0</v>
      </c>
      <c r="BH1374" s="232">
        <f>IF(N1374="sníž. přenesená",J1374,0)</f>
        <v>0</v>
      </c>
      <c r="BI1374" s="232">
        <f>IF(N1374="nulová",J1374,0)</f>
        <v>0</v>
      </c>
      <c r="BJ1374" s="19" t="s">
        <v>106</v>
      </c>
      <c r="BK1374" s="232">
        <f>ROUND(I1374*H1374,2)</f>
        <v>0</v>
      </c>
      <c r="BL1374" s="19" t="s">
        <v>255</v>
      </c>
      <c r="BM1374" s="231" t="s">
        <v>3130</v>
      </c>
    </row>
    <row r="1375" s="13" customFormat="1">
      <c r="A1375" s="13"/>
      <c r="B1375" s="233"/>
      <c r="C1375" s="234"/>
      <c r="D1375" s="235" t="s">
        <v>173</v>
      </c>
      <c r="E1375" s="236" t="s">
        <v>19</v>
      </c>
      <c r="F1375" s="237" t="s">
        <v>3131</v>
      </c>
      <c r="G1375" s="234"/>
      <c r="H1375" s="238">
        <v>313.38999999999999</v>
      </c>
      <c r="I1375" s="239"/>
      <c r="J1375" s="234"/>
      <c r="K1375" s="234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173</v>
      </c>
      <c r="AU1375" s="244" t="s">
        <v>106</v>
      </c>
      <c r="AV1375" s="13" t="s">
        <v>106</v>
      </c>
      <c r="AW1375" s="13" t="s">
        <v>33</v>
      </c>
      <c r="AX1375" s="13" t="s">
        <v>80</v>
      </c>
      <c r="AY1375" s="244" t="s">
        <v>163</v>
      </c>
    </row>
    <row r="1376" s="2" customFormat="1" ht="33" customHeight="1">
      <c r="A1376" s="40"/>
      <c r="B1376" s="41"/>
      <c r="C1376" s="220" t="s">
        <v>3132</v>
      </c>
      <c r="D1376" s="220" t="s">
        <v>166</v>
      </c>
      <c r="E1376" s="221" t="s">
        <v>3133</v>
      </c>
      <c r="F1376" s="222" t="s">
        <v>3134</v>
      </c>
      <c r="G1376" s="223" t="s">
        <v>933</v>
      </c>
      <c r="H1376" s="224">
        <v>60.909999999999997</v>
      </c>
      <c r="I1376" s="225"/>
      <c r="J1376" s="226">
        <f>ROUND(I1376*H1376,2)</f>
        <v>0</v>
      </c>
      <c r="K1376" s="222" t="s">
        <v>19</v>
      </c>
      <c r="L1376" s="46"/>
      <c r="M1376" s="227" t="s">
        <v>19</v>
      </c>
      <c r="N1376" s="228" t="s">
        <v>44</v>
      </c>
      <c r="O1376" s="86"/>
      <c r="P1376" s="229">
        <f>O1376*H1376</f>
        <v>0</v>
      </c>
      <c r="Q1376" s="229">
        <v>0</v>
      </c>
      <c r="R1376" s="229">
        <f>Q1376*H1376</f>
        <v>0</v>
      </c>
      <c r="S1376" s="229">
        <v>0</v>
      </c>
      <c r="T1376" s="230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31" t="s">
        <v>255</v>
      </c>
      <c r="AT1376" s="231" t="s">
        <v>166</v>
      </c>
      <c r="AU1376" s="231" t="s">
        <v>106</v>
      </c>
      <c r="AY1376" s="19" t="s">
        <v>163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9" t="s">
        <v>106</v>
      </c>
      <c r="BK1376" s="232">
        <f>ROUND(I1376*H1376,2)</f>
        <v>0</v>
      </c>
      <c r="BL1376" s="19" t="s">
        <v>255</v>
      </c>
      <c r="BM1376" s="231" t="s">
        <v>3135</v>
      </c>
    </row>
    <row r="1377" s="13" customFormat="1">
      <c r="A1377" s="13"/>
      <c r="B1377" s="233"/>
      <c r="C1377" s="234"/>
      <c r="D1377" s="235" t="s">
        <v>173</v>
      </c>
      <c r="E1377" s="236" t="s">
        <v>19</v>
      </c>
      <c r="F1377" s="237" t="s">
        <v>3136</v>
      </c>
      <c r="G1377" s="234"/>
      <c r="H1377" s="238">
        <v>60.909999999999997</v>
      </c>
      <c r="I1377" s="239"/>
      <c r="J1377" s="234"/>
      <c r="K1377" s="234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173</v>
      </c>
      <c r="AU1377" s="244" t="s">
        <v>106</v>
      </c>
      <c r="AV1377" s="13" t="s">
        <v>106</v>
      </c>
      <c r="AW1377" s="13" t="s">
        <v>33</v>
      </c>
      <c r="AX1377" s="13" t="s">
        <v>80</v>
      </c>
      <c r="AY1377" s="244" t="s">
        <v>163</v>
      </c>
    </row>
    <row r="1378" s="2" customFormat="1" ht="33" customHeight="1">
      <c r="A1378" s="40"/>
      <c r="B1378" s="41"/>
      <c r="C1378" s="220" t="s">
        <v>3137</v>
      </c>
      <c r="D1378" s="220" t="s">
        <v>166</v>
      </c>
      <c r="E1378" s="221" t="s">
        <v>3138</v>
      </c>
      <c r="F1378" s="222" t="s">
        <v>3139</v>
      </c>
      <c r="G1378" s="223" t="s">
        <v>933</v>
      </c>
      <c r="H1378" s="224">
        <v>2484.79</v>
      </c>
      <c r="I1378" s="225"/>
      <c r="J1378" s="226">
        <f>ROUND(I1378*H1378,2)</f>
        <v>0</v>
      </c>
      <c r="K1378" s="222" t="s">
        <v>19</v>
      </c>
      <c r="L1378" s="46"/>
      <c r="M1378" s="227" t="s">
        <v>19</v>
      </c>
      <c r="N1378" s="228" t="s">
        <v>44</v>
      </c>
      <c r="O1378" s="86"/>
      <c r="P1378" s="229">
        <f>O1378*H1378</f>
        <v>0</v>
      </c>
      <c r="Q1378" s="229">
        <v>0</v>
      </c>
      <c r="R1378" s="229">
        <f>Q1378*H1378</f>
        <v>0</v>
      </c>
      <c r="S1378" s="229">
        <v>0</v>
      </c>
      <c r="T1378" s="230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31" t="s">
        <v>255</v>
      </c>
      <c r="AT1378" s="231" t="s">
        <v>166</v>
      </c>
      <c r="AU1378" s="231" t="s">
        <v>106</v>
      </c>
      <c r="AY1378" s="19" t="s">
        <v>163</v>
      </c>
      <c r="BE1378" s="232">
        <f>IF(N1378="základní",J1378,0)</f>
        <v>0</v>
      </c>
      <c r="BF1378" s="232">
        <f>IF(N1378="snížená",J1378,0)</f>
        <v>0</v>
      </c>
      <c r="BG1378" s="232">
        <f>IF(N1378="zákl. přenesená",J1378,0)</f>
        <v>0</v>
      </c>
      <c r="BH1378" s="232">
        <f>IF(N1378="sníž. přenesená",J1378,0)</f>
        <v>0</v>
      </c>
      <c r="BI1378" s="232">
        <f>IF(N1378="nulová",J1378,0)</f>
        <v>0</v>
      </c>
      <c r="BJ1378" s="19" t="s">
        <v>106</v>
      </c>
      <c r="BK1378" s="232">
        <f>ROUND(I1378*H1378,2)</f>
        <v>0</v>
      </c>
      <c r="BL1378" s="19" t="s">
        <v>255</v>
      </c>
      <c r="BM1378" s="231" t="s">
        <v>3140</v>
      </c>
    </row>
    <row r="1379" s="13" customFormat="1">
      <c r="A1379" s="13"/>
      <c r="B1379" s="233"/>
      <c r="C1379" s="234"/>
      <c r="D1379" s="235" t="s">
        <v>173</v>
      </c>
      <c r="E1379" s="236" t="s">
        <v>19</v>
      </c>
      <c r="F1379" s="237" t="s">
        <v>3141</v>
      </c>
      <c r="G1379" s="234"/>
      <c r="H1379" s="238">
        <v>2484.79</v>
      </c>
      <c r="I1379" s="239"/>
      <c r="J1379" s="234"/>
      <c r="K1379" s="234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173</v>
      </c>
      <c r="AU1379" s="244" t="s">
        <v>106</v>
      </c>
      <c r="AV1379" s="13" t="s">
        <v>106</v>
      </c>
      <c r="AW1379" s="13" t="s">
        <v>33</v>
      </c>
      <c r="AX1379" s="13" t="s">
        <v>80</v>
      </c>
      <c r="AY1379" s="244" t="s">
        <v>163</v>
      </c>
    </row>
    <row r="1380" s="2" customFormat="1" ht="33" customHeight="1">
      <c r="A1380" s="40"/>
      <c r="B1380" s="41"/>
      <c r="C1380" s="220" t="s">
        <v>3142</v>
      </c>
      <c r="D1380" s="220" t="s">
        <v>166</v>
      </c>
      <c r="E1380" s="221" t="s">
        <v>3143</v>
      </c>
      <c r="F1380" s="222" t="s">
        <v>3144</v>
      </c>
      <c r="G1380" s="223" t="s">
        <v>933</v>
      </c>
      <c r="H1380" s="224">
        <v>6633.21</v>
      </c>
      <c r="I1380" s="225"/>
      <c r="J1380" s="226">
        <f>ROUND(I1380*H1380,2)</f>
        <v>0</v>
      </c>
      <c r="K1380" s="222" t="s">
        <v>19</v>
      </c>
      <c r="L1380" s="46"/>
      <c r="M1380" s="227" t="s">
        <v>19</v>
      </c>
      <c r="N1380" s="228" t="s">
        <v>44</v>
      </c>
      <c r="O1380" s="86"/>
      <c r="P1380" s="229">
        <f>O1380*H1380</f>
        <v>0</v>
      </c>
      <c r="Q1380" s="229">
        <v>0</v>
      </c>
      <c r="R1380" s="229">
        <f>Q1380*H1380</f>
        <v>0</v>
      </c>
      <c r="S1380" s="229">
        <v>0</v>
      </c>
      <c r="T1380" s="230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31" t="s">
        <v>255</v>
      </c>
      <c r="AT1380" s="231" t="s">
        <v>166</v>
      </c>
      <c r="AU1380" s="231" t="s">
        <v>106</v>
      </c>
      <c r="AY1380" s="19" t="s">
        <v>163</v>
      </c>
      <c r="BE1380" s="232">
        <f>IF(N1380="základní",J1380,0)</f>
        <v>0</v>
      </c>
      <c r="BF1380" s="232">
        <f>IF(N1380="snížená",J1380,0)</f>
        <v>0</v>
      </c>
      <c r="BG1380" s="232">
        <f>IF(N1380="zákl. přenesená",J1380,0)</f>
        <v>0</v>
      </c>
      <c r="BH1380" s="232">
        <f>IF(N1380="sníž. přenesená",J1380,0)</f>
        <v>0</v>
      </c>
      <c r="BI1380" s="232">
        <f>IF(N1380="nulová",J1380,0)</f>
        <v>0</v>
      </c>
      <c r="BJ1380" s="19" t="s">
        <v>106</v>
      </c>
      <c r="BK1380" s="232">
        <f>ROUND(I1380*H1380,2)</f>
        <v>0</v>
      </c>
      <c r="BL1380" s="19" t="s">
        <v>255</v>
      </c>
      <c r="BM1380" s="231" t="s">
        <v>3145</v>
      </c>
    </row>
    <row r="1381" s="13" customFormat="1">
      <c r="A1381" s="13"/>
      <c r="B1381" s="233"/>
      <c r="C1381" s="234"/>
      <c r="D1381" s="235" t="s">
        <v>173</v>
      </c>
      <c r="E1381" s="236" t="s">
        <v>19</v>
      </c>
      <c r="F1381" s="237" t="s">
        <v>3146</v>
      </c>
      <c r="G1381" s="234"/>
      <c r="H1381" s="238">
        <v>6633.21</v>
      </c>
      <c r="I1381" s="239"/>
      <c r="J1381" s="234"/>
      <c r="K1381" s="234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173</v>
      </c>
      <c r="AU1381" s="244" t="s">
        <v>106</v>
      </c>
      <c r="AV1381" s="13" t="s">
        <v>106</v>
      </c>
      <c r="AW1381" s="13" t="s">
        <v>33</v>
      </c>
      <c r="AX1381" s="13" t="s">
        <v>80</v>
      </c>
      <c r="AY1381" s="244" t="s">
        <v>163</v>
      </c>
    </row>
    <row r="1382" s="2" customFormat="1" ht="33" customHeight="1">
      <c r="A1382" s="40"/>
      <c r="B1382" s="41"/>
      <c r="C1382" s="220" t="s">
        <v>3147</v>
      </c>
      <c r="D1382" s="220" t="s">
        <v>166</v>
      </c>
      <c r="E1382" s="221" t="s">
        <v>3148</v>
      </c>
      <c r="F1382" s="222" t="s">
        <v>3149</v>
      </c>
      <c r="G1382" s="223" t="s">
        <v>933</v>
      </c>
      <c r="H1382" s="224">
        <v>933.14999999999998</v>
      </c>
      <c r="I1382" s="225"/>
      <c r="J1382" s="226">
        <f>ROUND(I1382*H1382,2)</f>
        <v>0</v>
      </c>
      <c r="K1382" s="222" t="s">
        <v>19</v>
      </c>
      <c r="L1382" s="46"/>
      <c r="M1382" s="227" t="s">
        <v>19</v>
      </c>
      <c r="N1382" s="228" t="s">
        <v>44</v>
      </c>
      <c r="O1382" s="86"/>
      <c r="P1382" s="229">
        <f>O1382*H1382</f>
        <v>0</v>
      </c>
      <c r="Q1382" s="229">
        <v>0</v>
      </c>
      <c r="R1382" s="229">
        <f>Q1382*H1382</f>
        <v>0</v>
      </c>
      <c r="S1382" s="229">
        <v>0</v>
      </c>
      <c r="T1382" s="230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31" t="s">
        <v>255</v>
      </c>
      <c r="AT1382" s="231" t="s">
        <v>166</v>
      </c>
      <c r="AU1382" s="231" t="s">
        <v>106</v>
      </c>
      <c r="AY1382" s="19" t="s">
        <v>163</v>
      </c>
      <c r="BE1382" s="232">
        <f>IF(N1382="základní",J1382,0)</f>
        <v>0</v>
      </c>
      <c r="BF1382" s="232">
        <f>IF(N1382="snížená",J1382,0)</f>
        <v>0</v>
      </c>
      <c r="BG1382" s="232">
        <f>IF(N1382="zákl. přenesená",J1382,0)</f>
        <v>0</v>
      </c>
      <c r="BH1382" s="232">
        <f>IF(N1382="sníž. přenesená",J1382,0)</f>
        <v>0</v>
      </c>
      <c r="BI1382" s="232">
        <f>IF(N1382="nulová",J1382,0)</f>
        <v>0</v>
      </c>
      <c r="BJ1382" s="19" t="s">
        <v>106</v>
      </c>
      <c r="BK1382" s="232">
        <f>ROUND(I1382*H1382,2)</f>
        <v>0</v>
      </c>
      <c r="BL1382" s="19" t="s">
        <v>255</v>
      </c>
      <c r="BM1382" s="231" t="s">
        <v>3150</v>
      </c>
    </row>
    <row r="1383" s="13" customFormat="1">
      <c r="A1383" s="13"/>
      <c r="B1383" s="233"/>
      <c r="C1383" s="234"/>
      <c r="D1383" s="235" t="s">
        <v>173</v>
      </c>
      <c r="E1383" s="236" t="s">
        <v>19</v>
      </c>
      <c r="F1383" s="237" t="s">
        <v>3151</v>
      </c>
      <c r="G1383" s="234"/>
      <c r="H1383" s="238">
        <v>933.14999999999998</v>
      </c>
      <c r="I1383" s="239"/>
      <c r="J1383" s="234"/>
      <c r="K1383" s="234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173</v>
      </c>
      <c r="AU1383" s="244" t="s">
        <v>106</v>
      </c>
      <c r="AV1383" s="13" t="s">
        <v>106</v>
      </c>
      <c r="AW1383" s="13" t="s">
        <v>33</v>
      </c>
      <c r="AX1383" s="13" t="s">
        <v>80</v>
      </c>
      <c r="AY1383" s="244" t="s">
        <v>163</v>
      </c>
    </row>
    <row r="1384" s="2" customFormat="1" ht="21.75" customHeight="1">
      <c r="A1384" s="40"/>
      <c r="B1384" s="41"/>
      <c r="C1384" s="220" t="s">
        <v>3152</v>
      </c>
      <c r="D1384" s="220" t="s">
        <v>166</v>
      </c>
      <c r="E1384" s="221" t="s">
        <v>3153</v>
      </c>
      <c r="F1384" s="222" t="s">
        <v>3154</v>
      </c>
      <c r="G1384" s="223" t="s">
        <v>933</v>
      </c>
      <c r="H1384" s="224">
        <v>664.21000000000004</v>
      </c>
      <c r="I1384" s="225"/>
      <c r="J1384" s="226">
        <f>ROUND(I1384*H1384,2)</f>
        <v>0</v>
      </c>
      <c r="K1384" s="222" t="s">
        <v>19</v>
      </c>
      <c r="L1384" s="46"/>
      <c r="M1384" s="227" t="s">
        <v>19</v>
      </c>
      <c r="N1384" s="228" t="s">
        <v>44</v>
      </c>
      <c r="O1384" s="86"/>
      <c r="P1384" s="229">
        <f>O1384*H1384</f>
        <v>0</v>
      </c>
      <c r="Q1384" s="229">
        <v>0</v>
      </c>
      <c r="R1384" s="229">
        <f>Q1384*H1384</f>
        <v>0</v>
      </c>
      <c r="S1384" s="229">
        <v>0</v>
      </c>
      <c r="T1384" s="230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31" t="s">
        <v>255</v>
      </c>
      <c r="AT1384" s="231" t="s">
        <v>166</v>
      </c>
      <c r="AU1384" s="231" t="s">
        <v>106</v>
      </c>
      <c r="AY1384" s="19" t="s">
        <v>163</v>
      </c>
      <c r="BE1384" s="232">
        <f>IF(N1384="základní",J1384,0)</f>
        <v>0</v>
      </c>
      <c r="BF1384" s="232">
        <f>IF(N1384="snížená",J1384,0)</f>
        <v>0</v>
      </c>
      <c r="BG1384" s="232">
        <f>IF(N1384="zákl. přenesená",J1384,0)</f>
        <v>0</v>
      </c>
      <c r="BH1384" s="232">
        <f>IF(N1384="sníž. přenesená",J1384,0)</f>
        <v>0</v>
      </c>
      <c r="BI1384" s="232">
        <f>IF(N1384="nulová",J1384,0)</f>
        <v>0</v>
      </c>
      <c r="BJ1384" s="19" t="s">
        <v>106</v>
      </c>
      <c r="BK1384" s="232">
        <f>ROUND(I1384*H1384,2)</f>
        <v>0</v>
      </c>
      <c r="BL1384" s="19" t="s">
        <v>255</v>
      </c>
      <c r="BM1384" s="231" t="s">
        <v>3155</v>
      </c>
    </row>
    <row r="1385" s="13" customFormat="1">
      <c r="A1385" s="13"/>
      <c r="B1385" s="233"/>
      <c r="C1385" s="234"/>
      <c r="D1385" s="235" t="s">
        <v>173</v>
      </c>
      <c r="E1385" s="236" t="s">
        <v>19</v>
      </c>
      <c r="F1385" s="237" t="s">
        <v>3156</v>
      </c>
      <c r="G1385" s="234"/>
      <c r="H1385" s="238">
        <v>664.21000000000004</v>
      </c>
      <c r="I1385" s="239"/>
      <c r="J1385" s="234"/>
      <c r="K1385" s="234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173</v>
      </c>
      <c r="AU1385" s="244" t="s">
        <v>106</v>
      </c>
      <c r="AV1385" s="13" t="s">
        <v>106</v>
      </c>
      <c r="AW1385" s="13" t="s">
        <v>33</v>
      </c>
      <c r="AX1385" s="13" t="s">
        <v>80</v>
      </c>
      <c r="AY1385" s="244" t="s">
        <v>163</v>
      </c>
    </row>
    <row r="1386" s="2" customFormat="1" ht="33" customHeight="1">
      <c r="A1386" s="40"/>
      <c r="B1386" s="41"/>
      <c r="C1386" s="220" t="s">
        <v>3157</v>
      </c>
      <c r="D1386" s="220" t="s">
        <v>166</v>
      </c>
      <c r="E1386" s="221" t="s">
        <v>3158</v>
      </c>
      <c r="F1386" s="222" t="s">
        <v>3159</v>
      </c>
      <c r="G1386" s="223" t="s">
        <v>933</v>
      </c>
      <c r="H1386" s="224">
        <v>1308.1800000000001</v>
      </c>
      <c r="I1386" s="225"/>
      <c r="J1386" s="226">
        <f>ROUND(I1386*H1386,2)</f>
        <v>0</v>
      </c>
      <c r="K1386" s="222" t="s">
        <v>19</v>
      </c>
      <c r="L1386" s="46"/>
      <c r="M1386" s="227" t="s">
        <v>19</v>
      </c>
      <c r="N1386" s="228" t="s">
        <v>44</v>
      </c>
      <c r="O1386" s="86"/>
      <c r="P1386" s="229">
        <f>O1386*H1386</f>
        <v>0</v>
      </c>
      <c r="Q1386" s="229">
        <v>0</v>
      </c>
      <c r="R1386" s="229">
        <f>Q1386*H1386</f>
        <v>0</v>
      </c>
      <c r="S1386" s="229">
        <v>0</v>
      </c>
      <c r="T1386" s="230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31" t="s">
        <v>255</v>
      </c>
      <c r="AT1386" s="231" t="s">
        <v>166</v>
      </c>
      <c r="AU1386" s="231" t="s">
        <v>106</v>
      </c>
      <c r="AY1386" s="19" t="s">
        <v>163</v>
      </c>
      <c r="BE1386" s="232">
        <f>IF(N1386="základní",J1386,0)</f>
        <v>0</v>
      </c>
      <c r="BF1386" s="232">
        <f>IF(N1386="snížená",J1386,0)</f>
        <v>0</v>
      </c>
      <c r="BG1386" s="232">
        <f>IF(N1386="zákl. přenesená",J1386,0)</f>
        <v>0</v>
      </c>
      <c r="BH1386" s="232">
        <f>IF(N1386="sníž. přenesená",J1386,0)</f>
        <v>0</v>
      </c>
      <c r="BI1386" s="232">
        <f>IF(N1386="nulová",J1386,0)</f>
        <v>0</v>
      </c>
      <c r="BJ1386" s="19" t="s">
        <v>106</v>
      </c>
      <c r="BK1386" s="232">
        <f>ROUND(I1386*H1386,2)</f>
        <v>0</v>
      </c>
      <c r="BL1386" s="19" t="s">
        <v>255</v>
      </c>
      <c r="BM1386" s="231" t="s">
        <v>3160</v>
      </c>
    </row>
    <row r="1387" s="13" customFormat="1">
      <c r="A1387" s="13"/>
      <c r="B1387" s="233"/>
      <c r="C1387" s="234"/>
      <c r="D1387" s="235" t="s">
        <v>173</v>
      </c>
      <c r="E1387" s="236" t="s">
        <v>19</v>
      </c>
      <c r="F1387" s="237" t="s">
        <v>3161</v>
      </c>
      <c r="G1387" s="234"/>
      <c r="H1387" s="238">
        <v>1308.1800000000001</v>
      </c>
      <c r="I1387" s="239"/>
      <c r="J1387" s="234"/>
      <c r="K1387" s="234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173</v>
      </c>
      <c r="AU1387" s="244" t="s">
        <v>106</v>
      </c>
      <c r="AV1387" s="13" t="s">
        <v>106</v>
      </c>
      <c r="AW1387" s="13" t="s">
        <v>33</v>
      </c>
      <c r="AX1387" s="13" t="s">
        <v>80</v>
      </c>
      <c r="AY1387" s="244" t="s">
        <v>163</v>
      </c>
    </row>
    <row r="1388" s="2" customFormat="1" ht="33" customHeight="1">
      <c r="A1388" s="40"/>
      <c r="B1388" s="41"/>
      <c r="C1388" s="220" t="s">
        <v>3162</v>
      </c>
      <c r="D1388" s="220" t="s">
        <v>166</v>
      </c>
      <c r="E1388" s="221" t="s">
        <v>3163</v>
      </c>
      <c r="F1388" s="222" t="s">
        <v>3164</v>
      </c>
      <c r="G1388" s="223" t="s">
        <v>933</v>
      </c>
      <c r="H1388" s="224">
        <v>637.75</v>
      </c>
      <c r="I1388" s="225"/>
      <c r="J1388" s="226">
        <f>ROUND(I1388*H1388,2)</f>
        <v>0</v>
      </c>
      <c r="K1388" s="222" t="s">
        <v>19</v>
      </c>
      <c r="L1388" s="46"/>
      <c r="M1388" s="227" t="s">
        <v>19</v>
      </c>
      <c r="N1388" s="228" t="s">
        <v>44</v>
      </c>
      <c r="O1388" s="86"/>
      <c r="P1388" s="229">
        <f>O1388*H1388</f>
        <v>0</v>
      </c>
      <c r="Q1388" s="229">
        <v>0</v>
      </c>
      <c r="R1388" s="229">
        <f>Q1388*H1388</f>
        <v>0</v>
      </c>
      <c r="S1388" s="229">
        <v>0</v>
      </c>
      <c r="T1388" s="230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1" t="s">
        <v>255</v>
      </c>
      <c r="AT1388" s="231" t="s">
        <v>166</v>
      </c>
      <c r="AU1388" s="231" t="s">
        <v>106</v>
      </c>
      <c r="AY1388" s="19" t="s">
        <v>163</v>
      </c>
      <c r="BE1388" s="232">
        <f>IF(N1388="základní",J1388,0)</f>
        <v>0</v>
      </c>
      <c r="BF1388" s="232">
        <f>IF(N1388="snížená",J1388,0)</f>
        <v>0</v>
      </c>
      <c r="BG1388" s="232">
        <f>IF(N1388="zákl. přenesená",J1388,0)</f>
        <v>0</v>
      </c>
      <c r="BH1388" s="232">
        <f>IF(N1388="sníž. přenesená",J1388,0)</f>
        <v>0</v>
      </c>
      <c r="BI1388" s="232">
        <f>IF(N1388="nulová",J1388,0)</f>
        <v>0</v>
      </c>
      <c r="BJ1388" s="19" t="s">
        <v>106</v>
      </c>
      <c r="BK1388" s="232">
        <f>ROUND(I1388*H1388,2)</f>
        <v>0</v>
      </c>
      <c r="BL1388" s="19" t="s">
        <v>255</v>
      </c>
      <c r="BM1388" s="231" t="s">
        <v>3165</v>
      </c>
    </row>
    <row r="1389" s="13" customFormat="1">
      <c r="A1389" s="13"/>
      <c r="B1389" s="233"/>
      <c r="C1389" s="234"/>
      <c r="D1389" s="235" t="s">
        <v>173</v>
      </c>
      <c r="E1389" s="236" t="s">
        <v>19</v>
      </c>
      <c r="F1389" s="237" t="s">
        <v>3166</v>
      </c>
      <c r="G1389" s="234"/>
      <c r="H1389" s="238">
        <v>637.75</v>
      </c>
      <c r="I1389" s="239"/>
      <c r="J1389" s="234"/>
      <c r="K1389" s="234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173</v>
      </c>
      <c r="AU1389" s="244" t="s">
        <v>106</v>
      </c>
      <c r="AV1389" s="13" t="s">
        <v>106</v>
      </c>
      <c r="AW1389" s="13" t="s">
        <v>33</v>
      </c>
      <c r="AX1389" s="13" t="s">
        <v>80</v>
      </c>
      <c r="AY1389" s="244" t="s">
        <v>163</v>
      </c>
    </row>
    <row r="1390" s="2" customFormat="1" ht="33" customHeight="1">
      <c r="A1390" s="40"/>
      <c r="B1390" s="41"/>
      <c r="C1390" s="220" t="s">
        <v>3167</v>
      </c>
      <c r="D1390" s="220" t="s">
        <v>166</v>
      </c>
      <c r="E1390" s="221" t="s">
        <v>3168</v>
      </c>
      <c r="F1390" s="222" t="s">
        <v>3169</v>
      </c>
      <c r="G1390" s="223" t="s">
        <v>933</v>
      </c>
      <c r="H1390" s="224">
        <v>952.63999999999999</v>
      </c>
      <c r="I1390" s="225"/>
      <c r="J1390" s="226">
        <f>ROUND(I1390*H1390,2)</f>
        <v>0</v>
      </c>
      <c r="K1390" s="222" t="s">
        <v>19</v>
      </c>
      <c r="L1390" s="46"/>
      <c r="M1390" s="227" t="s">
        <v>19</v>
      </c>
      <c r="N1390" s="228" t="s">
        <v>44</v>
      </c>
      <c r="O1390" s="86"/>
      <c r="P1390" s="229">
        <f>O1390*H1390</f>
        <v>0</v>
      </c>
      <c r="Q1390" s="229">
        <v>0</v>
      </c>
      <c r="R1390" s="229">
        <f>Q1390*H1390</f>
        <v>0</v>
      </c>
      <c r="S1390" s="229">
        <v>0</v>
      </c>
      <c r="T1390" s="230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31" t="s">
        <v>255</v>
      </c>
      <c r="AT1390" s="231" t="s">
        <v>166</v>
      </c>
      <c r="AU1390" s="231" t="s">
        <v>106</v>
      </c>
      <c r="AY1390" s="19" t="s">
        <v>163</v>
      </c>
      <c r="BE1390" s="232">
        <f>IF(N1390="základní",J1390,0)</f>
        <v>0</v>
      </c>
      <c r="BF1390" s="232">
        <f>IF(N1390="snížená",J1390,0)</f>
        <v>0</v>
      </c>
      <c r="BG1390" s="232">
        <f>IF(N1390="zákl. přenesená",J1390,0)</f>
        <v>0</v>
      </c>
      <c r="BH1390" s="232">
        <f>IF(N1390="sníž. přenesená",J1390,0)</f>
        <v>0</v>
      </c>
      <c r="BI1390" s="232">
        <f>IF(N1390="nulová",J1390,0)</f>
        <v>0</v>
      </c>
      <c r="BJ1390" s="19" t="s">
        <v>106</v>
      </c>
      <c r="BK1390" s="232">
        <f>ROUND(I1390*H1390,2)</f>
        <v>0</v>
      </c>
      <c r="BL1390" s="19" t="s">
        <v>255</v>
      </c>
      <c r="BM1390" s="231" t="s">
        <v>3170</v>
      </c>
    </row>
    <row r="1391" s="13" customFormat="1">
      <c r="A1391" s="13"/>
      <c r="B1391" s="233"/>
      <c r="C1391" s="234"/>
      <c r="D1391" s="235" t="s">
        <v>173</v>
      </c>
      <c r="E1391" s="236" t="s">
        <v>19</v>
      </c>
      <c r="F1391" s="237" t="s">
        <v>3171</v>
      </c>
      <c r="G1391" s="234"/>
      <c r="H1391" s="238">
        <v>952.63999999999999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173</v>
      </c>
      <c r="AU1391" s="244" t="s">
        <v>106</v>
      </c>
      <c r="AV1391" s="13" t="s">
        <v>106</v>
      </c>
      <c r="AW1391" s="13" t="s">
        <v>33</v>
      </c>
      <c r="AX1391" s="13" t="s">
        <v>80</v>
      </c>
      <c r="AY1391" s="244" t="s">
        <v>163</v>
      </c>
    </row>
    <row r="1392" s="2" customFormat="1" ht="33" customHeight="1">
      <c r="A1392" s="40"/>
      <c r="B1392" s="41"/>
      <c r="C1392" s="220" t="s">
        <v>3172</v>
      </c>
      <c r="D1392" s="220" t="s">
        <v>166</v>
      </c>
      <c r="E1392" s="221" t="s">
        <v>3173</v>
      </c>
      <c r="F1392" s="222" t="s">
        <v>3174</v>
      </c>
      <c r="G1392" s="223" t="s">
        <v>933</v>
      </c>
      <c r="H1392" s="224">
        <v>382.56</v>
      </c>
      <c r="I1392" s="225"/>
      <c r="J1392" s="226">
        <f>ROUND(I1392*H1392,2)</f>
        <v>0</v>
      </c>
      <c r="K1392" s="222" t="s">
        <v>19</v>
      </c>
      <c r="L1392" s="46"/>
      <c r="M1392" s="227" t="s">
        <v>19</v>
      </c>
      <c r="N1392" s="228" t="s">
        <v>44</v>
      </c>
      <c r="O1392" s="86"/>
      <c r="P1392" s="229">
        <f>O1392*H1392</f>
        <v>0</v>
      </c>
      <c r="Q1392" s="229">
        <v>0</v>
      </c>
      <c r="R1392" s="229">
        <f>Q1392*H1392</f>
        <v>0</v>
      </c>
      <c r="S1392" s="229">
        <v>0</v>
      </c>
      <c r="T1392" s="230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31" t="s">
        <v>255</v>
      </c>
      <c r="AT1392" s="231" t="s">
        <v>166</v>
      </c>
      <c r="AU1392" s="231" t="s">
        <v>106</v>
      </c>
      <c r="AY1392" s="19" t="s">
        <v>163</v>
      </c>
      <c r="BE1392" s="232">
        <f>IF(N1392="základní",J1392,0)</f>
        <v>0</v>
      </c>
      <c r="BF1392" s="232">
        <f>IF(N1392="snížená",J1392,0)</f>
        <v>0</v>
      </c>
      <c r="BG1392" s="232">
        <f>IF(N1392="zákl. přenesená",J1392,0)</f>
        <v>0</v>
      </c>
      <c r="BH1392" s="232">
        <f>IF(N1392="sníž. přenesená",J1392,0)</f>
        <v>0</v>
      </c>
      <c r="BI1392" s="232">
        <f>IF(N1392="nulová",J1392,0)</f>
        <v>0</v>
      </c>
      <c r="BJ1392" s="19" t="s">
        <v>106</v>
      </c>
      <c r="BK1392" s="232">
        <f>ROUND(I1392*H1392,2)</f>
        <v>0</v>
      </c>
      <c r="BL1392" s="19" t="s">
        <v>255</v>
      </c>
      <c r="BM1392" s="231" t="s">
        <v>3175</v>
      </c>
    </row>
    <row r="1393" s="13" customFormat="1">
      <c r="A1393" s="13"/>
      <c r="B1393" s="233"/>
      <c r="C1393" s="234"/>
      <c r="D1393" s="235" t="s">
        <v>173</v>
      </c>
      <c r="E1393" s="236" t="s">
        <v>19</v>
      </c>
      <c r="F1393" s="237" t="s">
        <v>3176</v>
      </c>
      <c r="G1393" s="234"/>
      <c r="H1393" s="238">
        <v>382.56</v>
      </c>
      <c r="I1393" s="239"/>
      <c r="J1393" s="234"/>
      <c r="K1393" s="234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173</v>
      </c>
      <c r="AU1393" s="244" t="s">
        <v>106</v>
      </c>
      <c r="AV1393" s="13" t="s">
        <v>106</v>
      </c>
      <c r="AW1393" s="13" t="s">
        <v>33</v>
      </c>
      <c r="AX1393" s="13" t="s">
        <v>80</v>
      </c>
      <c r="AY1393" s="244" t="s">
        <v>163</v>
      </c>
    </row>
    <row r="1394" s="2" customFormat="1" ht="33" customHeight="1">
      <c r="A1394" s="40"/>
      <c r="B1394" s="41"/>
      <c r="C1394" s="220" t="s">
        <v>3177</v>
      </c>
      <c r="D1394" s="220" t="s">
        <v>166</v>
      </c>
      <c r="E1394" s="221" t="s">
        <v>3178</v>
      </c>
      <c r="F1394" s="222" t="s">
        <v>3179</v>
      </c>
      <c r="G1394" s="223" t="s">
        <v>169</v>
      </c>
      <c r="H1394" s="224">
        <v>26.140000000000001</v>
      </c>
      <c r="I1394" s="225"/>
      <c r="J1394" s="226">
        <f>ROUND(I1394*H1394,2)</f>
        <v>0</v>
      </c>
      <c r="K1394" s="222" t="s">
        <v>170</v>
      </c>
      <c r="L1394" s="46"/>
      <c r="M1394" s="227" t="s">
        <v>19</v>
      </c>
      <c r="N1394" s="228" t="s">
        <v>44</v>
      </c>
      <c r="O1394" s="86"/>
      <c r="P1394" s="229">
        <f>O1394*H1394</f>
        <v>0</v>
      </c>
      <c r="Q1394" s="229">
        <v>0.00027</v>
      </c>
      <c r="R1394" s="229">
        <f>Q1394*H1394</f>
        <v>0.0070578000000000004</v>
      </c>
      <c r="S1394" s="229">
        <v>0</v>
      </c>
      <c r="T1394" s="230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1" t="s">
        <v>255</v>
      </c>
      <c r="AT1394" s="231" t="s">
        <v>166</v>
      </c>
      <c r="AU1394" s="231" t="s">
        <v>106</v>
      </c>
      <c r="AY1394" s="19" t="s">
        <v>163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9" t="s">
        <v>106</v>
      </c>
      <c r="BK1394" s="232">
        <f>ROUND(I1394*H1394,2)</f>
        <v>0</v>
      </c>
      <c r="BL1394" s="19" t="s">
        <v>255</v>
      </c>
      <c r="BM1394" s="231" t="s">
        <v>3180</v>
      </c>
    </row>
    <row r="1395" s="13" customFormat="1">
      <c r="A1395" s="13"/>
      <c r="B1395" s="233"/>
      <c r="C1395" s="234"/>
      <c r="D1395" s="235" t="s">
        <v>173</v>
      </c>
      <c r="E1395" s="236" t="s">
        <v>19</v>
      </c>
      <c r="F1395" s="237" t="s">
        <v>3181</v>
      </c>
      <c r="G1395" s="234"/>
      <c r="H1395" s="238">
        <v>3</v>
      </c>
      <c r="I1395" s="239"/>
      <c r="J1395" s="234"/>
      <c r="K1395" s="234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173</v>
      </c>
      <c r="AU1395" s="244" t="s">
        <v>106</v>
      </c>
      <c r="AV1395" s="13" t="s">
        <v>106</v>
      </c>
      <c r="AW1395" s="13" t="s">
        <v>33</v>
      </c>
      <c r="AX1395" s="13" t="s">
        <v>72</v>
      </c>
      <c r="AY1395" s="244" t="s">
        <v>163</v>
      </c>
    </row>
    <row r="1396" s="13" customFormat="1">
      <c r="A1396" s="13"/>
      <c r="B1396" s="233"/>
      <c r="C1396" s="234"/>
      <c r="D1396" s="235" t="s">
        <v>173</v>
      </c>
      <c r="E1396" s="236" t="s">
        <v>19</v>
      </c>
      <c r="F1396" s="237" t="s">
        <v>3182</v>
      </c>
      <c r="G1396" s="234"/>
      <c r="H1396" s="238">
        <v>6.7800000000000002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173</v>
      </c>
      <c r="AU1396" s="244" t="s">
        <v>106</v>
      </c>
      <c r="AV1396" s="13" t="s">
        <v>106</v>
      </c>
      <c r="AW1396" s="13" t="s">
        <v>33</v>
      </c>
      <c r="AX1396" s="13" t="s">
        <v>72</v>
      </c>
      <c r="AY1396" s="244" t="s">
        <v>163</v>
      </c>
    </row>
    <row r="1397" s="13" customFormat="1">
      <c r="A1397" s="13"/>
      <c r="B1397" s="233"/>
      <c r="C1397" s="234"/>
      <c r="D1397" s="235" t="s">
        <v>173</v>
      </c>
      <c r="E1397" s="236" t="s">
        <v>19</v>
      </c>
      <c r="F1397" s="237" t="s">
        <v>3183</v>
      </c>
      <c r="G1397" s="234"/>
      <c r="H1397" s="238">
        <v>3.3599999999999999</v>
      </c>
      <c r="I1397" s="239"/>
      <c r="J1397" s="234"/>
      <c r="K1397" s="234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173</v>
      </c>
      <c r="AU1397" s="244" t="s">
        <v>106</v>
      </c>
      <c r="AV1397" s="13" t="s">
        <v>106</v>
      </c>
      <c r="AW1397" s="13" t="s">
        <v>33</v>
      </c>
      <c r="AX1397" s="13" t="s">
        <v>72</v>
      </c>
      <c r="AY1397" s="244" t="s">
        <v>163</v>
      </c>
    </row>
    <row r="1398" s="13" customFormat="1">
      <c r="A1398" s="13"/>
      <c r="B1398" s="233"/>
      <c r="C1398" s="234"/>
      <c r="D1398" s="235" t="s">
        <v>173</v>
      </c>
      <c r="E1398" s="236" t="s">
        <v>19</v>
      </c>
      <c r="F1398" s="237" t="s">
        <v>3184</v>
      </c>
      <c r="G1398" s="234"/>
      <c r="H1398" s="238">
        <v>13</v>
      </c>
      <c r="I1398" s="239"/>
      <c r="J1398" s="234"/>
      <c r="K1398" s="234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173</v>
      </c>
      <c r="AU1398" s="244" t="s">
        <v>106</v>
      </c>
      <c r="AV1398" s="13" t="s">
        <v>106</v>
      </c>
      <c r="AW1398" s="13" t="s">
        <v>33</v>
      </c>
      <c r="AX1398" s="13" t="s">
        <v>72</v>
      </c>
      <c r="AY1398" s="244" t="s">
        <v>163</v>
      </c>
    </row>
    <row r="1399" s="14" customFormat="1">
      <c r="A1399" s="14"/>
      <c r="B1399" s="245"/>
      <c r="C1399" s="246"/>
      <c r="D1399" s="235" t="s">
        <v>173</v>
      </c>
      <c r="E1399" s="247" t="s">
        <v>19</v>
      </c>
      <c r="F1399" s="248" t="s">
        <v>175</v>
      </c>
      <c r="G1399" s="246"/>
      <c r="H1399" s="249">
        <v>26.140000000000001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173</v>
      </c>
      <c r="AU1399" s="255" t="s">
        <v>106</v>
      </c>
      <c r="AV1399" s="14" t="s">
        <v>171</v>
      </c>
      <c r="AW1399" s="14" t="s">
        <v>33</v>
      </c>
      <c r="AX1399" s="14" t="s">
        <v>80</v>
      </c>
      <c r="AY1399" s="255" t="s">
        <v>163</v>
      </c>
    </row>
    <row r="1400" s="2" customFormat="1" ht="21.75" customHeight="1">
      <c r="A1400" s="40"/>
      <c r="B1400" s="41"/>
      <c r="C1400" s="283" t="s">
        <v>3185</v>
      </c>
      <c r="D1400" s="283" t="s">
        <v>1127</v>
      </c>
      <c r="E1400" s="284" t="s">
        <v>3186</v>
      </c>
      <c r="F1400" s="285" t="s">
        <v>3187</v>
      </c>
      <c r="G1400" s="286" t="s">
        <v>420</v>
      </c>
      <c r="H1400" s="287">
        <v>1</v>
      </c>
      <c r="I1400" s="288"/>
      <c r="J1400" s="289">
        <f>ROUND(I1400*H1400,2)</f>
        <v>0</v>
      </c>
      <c r="K1400" s="285" t="s">
        <v>19</v>
      </c>
      <c r="L1400" s="290"/>
      <c r="M1400" s="291" t="s">
        <v>19</v>
      </c>
      <c r="N1400" s="292" t="s">
        <v>44</v>
      </c>
      <c r="O1400" s="86"/>
      <c r="P1400" s="229">
        <f>O1400*H1400</f>
        <v>0</v>
      </c>
      <c r="Q1400" s="229">
        <v>0.017430000000000001</v>
      </c>
      <c r="R1400" s="229">
        <f>Q1400*H1400</f>
        <v>0.017430000000000001</v>
      </c>
      <c r="S1400" s="229">
        <v>0</v>
      </c>
      <c r="T1400" s="230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31" t="s">
        <v>340</v>
      </c>
      <c r="AT1400" s="231" t="s">
        <v>1127</v>
      </c>
      <c r="AU1400" s="231" t="s">
        <v>106</v>
      </c>
      <c r="AY1400" s="19" t="s">
        <v>163</v>
      </c>
      <c r="BE1400" s="232">
        <f>IF(N1400="základní",J1400,0)</f>
        <v>0</v>
      </c>
      <c r="BF1400" s="232">
        <f>IF(N1400="snížená",J1400,0)</f>
        <v>0</v>
      </c>
      <c r="BG1400" s="232">
        <f>IF(N1400="zákl. přenesená",J1400,0)</f>
        <v>0</v>
      </c>
      <c r="BH1400" s="232">
        <f>IF(N1400="sníž. přenesená",J1400,0)</f>
        <v>0</v>
      </c>
      <c r="BI1400" s="232">
        <f>IF(N1400="nulová",J1400,0)</f>
        <v>0</v>
      </c>
      <c r="BJ1400" s="19" t="s">
        <v>106</v>
      </c>
      <c r="BK1400" s="232">
        <f>ROUND(I1400*H1400,2)</f>
        <v>0</v>
      </c>
      <c r="BL1400" s="19" t="s">
        <v>255</v>
      </c>
      <c r="BM1400" s="231" t="s">
        <v>3188</v>
      </c>
    </row>
    <row r="1401" s="13" customFormat="1">
      <c r="A1401" s="13"/>
      <c r="B1401" s="233"/>
      <c r="C1401" s="234"/>
      <c r="D1401" s="235" t="s">
        <v>173</v>
      </c>
      <c r="E1401" s="236" t="s">
        <v>19</v>
      </c>
      <c r="F1401" s="237" t="s">
        <v>3189</v>
      </c>
      <c r="G1401" s="234"/>
      <c r="H1401" s="238">
        <v>1</v>
      </c>
      <c r="I1401" s="239"/>
      <c r="J1401" s="234"/>
      <c r="K1401" s="234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173</v>
      </c>
      <c r="AU1401" s="244" t="s">
        <v>106</v>
      </c>
      <c r="AV1401" s="13" t="s">
        <v>106</v>
      </c>
      <c r="AW1401" s="13" t="s">
        <v>33</v>
      </c>
      <c r="AX1401" s="13" t="s">
        <v>80</v>
      </c>
      <c r="AY1401" s="244" t="s">
        <v>163</v>
      </c>
    </row>
    <row r="1402" s="2" customFormat="1" ht="33" customHeight="1">
      <c r="A1402" s="40"/>
      <c r="B1402" s="41"/>
      <c r="C1402" s="283" t="s">
        <v>3190</v>
      </c>
      <c r="D1402" s="283" t="s">
        <v>1127</v>
      </c>
      <c r="E1402" s="284" t="s">
        <v>3191</v>
      </c>
      <c r="F1402" s="285" t="s">
        <v>3192</v>
      </c>
      <c r="G1402" s="286" t="s">
        <v>420</v>
      </c>
      <c r="H1402" s="287">
        <v>1</v>
      </c>
      <c r="I1402" s="288"/>
      <c r="J1402" s="289">
        <f>ROUND(I1402*H1402,2)</f>
        <v>0</v>
      </c>
      <c r="K1402" s="285" t="s">
        <v>19</v>
      </c>
      <c r="L1402" s="290"/>
      <c r="M1402" s="291" t="s">
        <v>19</v>
      </c>
      <c r="N1402" s="292" t="s">
        <v>44</v>
      </c>
      <c r="O1402" s="86"/>
      <c r="P1402" s="229">
        <f>O1402*H1402</f>
        <v>0</v>
      </c>
      <c r="Q1402" s="229">
        <v>0.017430000000000001</v>
      </c>
      <c r="R1402" s="229">
        <f>Q1402*H1402</f>
        <v>0.017430000000000001</v>
      </c>
      <c r="S1402" s="229">
        <v>0</v>
      </c>
      <c r="T1402" s="230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31" t="s">
        <v>340</v>
      </c>
      <c r="AT1402" s="231" t="s">
        <v>1127</v>
      </c>
      <c r="AU1402" s="231" t="s">
        <v>106</v>
      </c>
      <c r="AY1402" s="19" t="s">
        <v>163</v>
      </c>
      <c r="BE1402" s="232">
        <f>IF(N1402="základní",J1402,0)</f>
        <v>0</v>
      </c>
      <c r="BF1402" s="232">
        <f>IF(N1402="snížená",J1402,0)</f>
        <v>0</v>
      </c>
      <c r="BG1402" s="232">
        <f>IF(N1402="zákl. přenesená",J1402,0)</f>
        <v>0</v>
      </c>
      <c r="BH1402" s="232">
        <f>IF(N1402="sníž. přenesená",J1402,0)</f>
        <v>0</v>
      </c>
      <c r="BI1402" s="232">
        <f>IF(N1402="nulová",J1402,0)</f>
        <v>0</v>
      </c>
      <c r="BJ1402" s="19" t="s">
        <v>106</v>
      </c>
      <c r="BK1402" s="232">
        <f>ROUND(I1402*H1402,2)</f>
        <v>0</v>
      </c>
      <c r="BL1402" s="19" t="s">
        <v>255</v>
      </c>
      <c r="BM1402" s="231" t="s">
        <v>3193</v>
      </c>
    </row>
    <row r="1403" s="13" customFormat="1">
      <c r="A1403" s="13"/>
      <c r="B1403" s="233"/>
      <c r="C1403" s="234"/>
      <c r="D1403" s="235" t="s">
        <v>173</v>
      </c>
      <c r="E1403" s="236" t="s">
        <v>19</v>
      </c>
      <c r="F1403" s="237" t="s">
        <v>3194</v>
      </c>
      <c r="G1403" s="234"/>
      <c r="H1403" s="238">
        <v>1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173</v>
      </c>
      <c r="AU1403" s="244" t="s">
        <v>106</v>
      </c>
      <c r="AV1403" s="13" t="s">
        <v>106</v>
      </c>
      <c r="AW1403" s="13" t="s">
        <v>33</v>
      </c>
      <c r="AX1403" s="13" t="s">
        <v>80</v>
      </c>
      <c r="AY1403" s="244" t="s">
        <v>163</v>
      </c>
    </row>
    <row r="1404" s="2" customFormat="1" ht="21.75" customHeight="1">
      <c r="A1404" s="40"/>
      <c r="B1404" s="41"/>
      <c r="C1404" s="283" t="s">
        <v>3195</v>
      </c>
      <c r="D1404" s="283" t="s">
        <v>1127</v>
      </c>
      <c r="E1404" s="284" t="s">
        <v>3196</v>
      </c>
      <c r="F1404" s="285" t="s">
        <v>3197</v>
      </c>
      <c r="G1404" s="286" t="s">
        <v>420</v>
      </c>
      <c r="H1404" s="287">
        <v>1</v>
      </c>
      <c r="I1404" s="288"/>
      <c r="J1404" s="289">
        <f>ROUND(I1404*H1404,2)</f>
        <v>0</v>
      </c>
      <c r="K1404" s="285" t="s">
        <v>19</v>
      </c>
      <c r="L1404" s="290"/>
      <c r="M1404" s="291" t="s">
        <v>19</v>
      </c>
      <c r="N1404" s="292" t="s">
        <v>44</v>
      </c>
      <c r="O1404" s="86"/>
      <c r="P1404" s="229">
        <f>O1404*H1404</f>
        <v>0</v>
      </c>
      <c r="Q1404" s="229">
        <v>0.017430000000000001</v>
      </c>
      <c r="R1404" s="229">
        <f>Q1404*H1404</f>
        <v>0.017430000000000001</v>
      </c>
      <c r="S1404" s="229">
        <v>0</v>
      </c>
      <c r="T1404" s="230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31" t="s">
        <v>340</v>
      </c>
      <c r="AT1404" s="231" t="s">
        <v>1127</v>
      </c>
      <c r="AU1404" s="231" t="s">
        <v>106</v>
      </c>
      <c r="AY1404" s="19" t="s">
        <v>163</v>
      </c>
      <c r="BE1404" s="232">
        <f>IF(N1404="základní",J1404,0)</f>
        <v>0</v>
      </c>
      <c r="BF1404" s="232">
        <f>IF(N1404="snížená",J1404,0)</f>
        <v>0</v>
      </c>
      <c r="BG1404" s="232">
        <f>IF(N1404="zákl. přenesená",J1404,0)</f>
        <v>0</v>
      </c>
      <c r="BH1404" s="232">
        <f>IF(N1404="sníž. přenesená",J1404,0)</f>
        <v>0</v>
      </c>
      <c r="BI1404" s="232">
        <f>IF(N1404="nulová",J1404,0)</f>
        <v>0</v>
      </c>
      <c r="BJ1404" s="19" t="s">
        <v>106</v>
      </c>
      <c r="BK1404" s="232">
        <f>ROUND(I1404*H1404,2)</f>
        <v>0</v>
      </c>
      <c r="BL1404" s="19" t="s">
        <v>255</v>
      </c>
      <c r="BM1404" s="231" t="s">
        <v>3198</v>
      </c>
    </row>
    <row r="1405" s="13" customFormat="1">
      <c r="A1405" s="13"/>
      <c r="B1405" s="233"/>
      <c r="C1405" s="234"/>
      <c r="D1405" s="235" t="s">
        <v>173</v>
      </c>
      <c r="E1405" s="236" t="s">
        <v>19</v>
      </c>
      <c r="F1405" s="237" t="s">
        <v>3199</v>
      </c>
      <c r="G1405" s="234"/>
      <c r="H1405" s="238">
        <v>1</v>
      </c>
      <c r="I1405" s="239"/>
      <c r="J1405" s="234"/>
      <c r="K1405" s="234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173</v>
      </c>
      <c r="AU1405" s="244" t="s">
        <v>106</v>
      </c>
      <c r="AV1405" s="13" t="s">
        <v>106</v>
      </c>
      <c r="AW1405" s="13" t="s">
        <v>33</v>
      </c>
      <c r="AX1405" s="13" t="s">
        <v>80</v>
      </c>
      <c r="AY1405" s="244" t="s">
        <v>163</v>
      </c>
    </row>
    <row r="1406" s="2" customFormat="1" ht="21.75" customHeight="1">
      <c r="A1406" s="40"/>
      <c r="B1406" s="41"/>
      <c r="C1406" s="283" t="s">
        <v>3200</v>
      </c>
      <c r="D1406" s="283" t="s">
        <v>1127</v>
      </c>
      <c r="E1406" s="284" t="s">
        <v>3201</v>
      </c>
      <c r="F1406" s="285" t="s">
        <v>3197</v>
      </c>
      <c r="G1406" s="286" t="s">
        <v>420</v>
      </c>
      <c r="H1406" s="287">
        <v>1</v>
      </c>
      <c r="I1406" s="288"/>
      <c r="J1406" s="289">
        <f>ROUND(I1406*H1406,2)</f>
        <v>0</v>
      </c>
      <c r="K1406" s="285" t="s">
        <v>19</v>
      </c>
      <c r="L1406" s="290"/>
      <c r="M1406" s="291" t="s">
        <v>19</v>
      </c>
      <c r="N1406" s="292" t="s">
        <v>44</v>
      </c>
      <c r="O1406" s="86"/>
      <c r="P1406" s="229">
        <f>O1406*H1406</f>
        <v>0</v>
      </c>
      <c r="Q1406" s="229">
        <v>0.017430000000000001</v>
      </c>
      <c r="R1406" s="229">
        <f>Q1406*H1406</f>
        <v>0.017430000000000001</v>
      </c>
      <c r="S1406" s="229">
        <v>0</v>
      </c>
      <c r="T1406" s="230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31" t="s">
        <v>340</v>
      </c>
      <c r="AT1406" s="231" t="s">
        <v>1127</v>
      </c>
      <c r="AU1406" s="231" t="s">
        <v>106</v>
      </c>
      <c r="AY1406" s="19" t="s">
        <v>163</v>
      </c>
      <c r="BE1406" s="232">
        <f>IF(N1406="základní",J1406,0)</f>
        <v>0</v>
      </c>
      <c r="BF1406" s="232">
        <f>IF(N1406="snížená",J1406,0)</f>
        <v>0</v>
      </c>
      <c r="BG1406" s="232">
        <f>IF(N1406="zákl. přenesená",J1406,0)</f>
        <v>0</v>
      </c>
      <c r="BH1406" s="232">
        <f>IF(N1406="sníž. přenesená",J1406,0)</f>
        <v>0</v>
      </c>
      <c r="BI1406" s="232">
        <f>IF(N1406="nulová",J1406,0)</f>
        <v>0</v>
      </c>
      <c r="BJ1406" s="19" t="s">
        <v>106</v>
      </c>
      <c r="BK1406" s="232">
        <f>ROUND(I1406*H1406,2)</f>
        <v>0</v>
      </c>
      <c r="BL1406" s="19" t="s">
        <v>255</v>
      </c>
      <c r="BM1406" s="231" t="s">
        <v>3202</v>
      </c>
    </row>
    <row r="1407" s="13" customFormat="1">
      <c r="A1407" s="13"/>
      <c r="B1407" s="233"/>
      <c r="C1407" s="234"/>
      <c r="D1407" s="235" t="s">
        <v>173</v>
      </c>
      <c r="E1407" s="236" t="s">
        <v>19</v>
      </c>
      <c r="F1407" s="237" t="s">
        <v>3203</v>
      </c>
      <c r="G1407" s="234"/>
      <c r="H1407" s="238">
        <v>1</v>
      </c>
      <c r="I1407" s="239"/>
      <c r="J1407" s="234"/>
      <c r="K1407" s="234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4" t="s">
        <v>173</v>
      </c>
      <c r="AU1407" s="244" t="s">
        <v>106</v>
      </c>
      <c r="AV1407" s="13" t="s">
        <v>106</v>
      </c>
      <c r="AW1407" s="13" t="s">
        <v>33</v>
      </c>
      <c r="AX1407" s="13" t="s">
        <v>80</v>
      </c>
      <c r="AY1407" s="244" t="s">
        <v>163</v>
      </c>
    </row>
    <row r="1408" s="2" customFormat="1" ht="21.75" customHeight="1">
      <c r="A1408" s="40"/>
      <c r="B1408" s="41"/>
      <c r="C1408" s="283" t="s">
        <v>3204</v>
      </c>
      <c r="D1408" s="283" t="s">
        <v>1127</v>
      </c>
      <c r="E1408" s="284" t="s">
        <v>3205</v>
      </c>
      <c r="F1408" s="285" t="s">
        <v>3187</v>
      </c>
      <c r="G1408" s="286" t="s">
        <v>420</v>
      </c>
      <c r="H1408" s="287">
        <v>1</v>
      </c>
      <c r="I1408" s="288"/>
      <c r="J1408" s="289">
        <f>ROUND(I1408*H1408,2)</f>
        <v>0</v>
      </c>
      <c r="K1408" s="285" t="s">
        <v>19</v>
      </c>
      <c r="L1408" s="290"/>
      <c r="M1408" s="291" t="s">
        <v>19</v>
      </c>
      <c r="N1408" s="292" t="s">
        <v>44</v>
      </c>
      <c r="O1408" s="86"/>
      <c r="P1408" s="229">
        <f>O1408*H1408</f>
        <v>0</v>
      </c>
      <c r="Q1408" s="229">
        <v>0.017430000000000001</v>
      </c>
      <c r="R1408" s="229">
        <f>Q1408*H1408</f>
        <v>0.017430000000000001</v>
      </c>
      <c r="S1408" s="229">
        <v>0</v>
      </c>
      <c r="T1408" s="230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31" t="s">
        <v>340</v>
      </c>
      <c r="AT1408" s="231" t="s">
        <v>1127</v>
      </c>
      <c r="AU1408" s="231" t="s">
        <v>106</v>
      </c>
      <c r="AY1408" s="19" t="s">
        <v>163</v>
      </c>
      <c r="BE1408" s="232">
        <f>IF(N1408="základní",J1408,0)</f>
        <v>0</v>
      </c>
      <c r="BF1408" s="232">
        <f>IF(N1408="snížená",J1408,0)</f>
        <v>0</v>
      </c>
      <c r="BG1408" s="232">
        <f>IF(N1408="zákl. přenesená",J1408,0)</f>
        <v>0</v>
      </c>
      <c r="BH1408" s="232">
        <f>IF(N1408="sníž. přenesená",J1408,0)</f>
        <v>0</v>
      </c>
      <c r="BI1408" s="232">
        <f>IF(N1408="nulová",J1408,0)</f>
        <v>0</v>
      </c>
      <c r="BJ1408" s="19" t="s">
        <v>106</v>
      </c>
      <c r="BK1408" s="232">
        <f>ROUND(I1408*H1408,2)</f>
        <v>0</v>
      </c>
      <c r="BL1408" s="19" t="s">
        <v>255</v>
      </c>
      <c r="BM1408" s="231" t="s">
        <v>3206</v>
      </c>
    </row>
    <row r="1409" s="13" customFormat="1">
      <c r="A1409" s="13"/>
      <c r="B1409" s="233"/>
      <c r="C1409" s="234"/>
      <c r="D1409" s="235" t="s">
        <v>173</v>
      </c>
      <c r="E1409" s="236" t="s">
        <v>19</v>
      </c>
      <c r="F1409" s="237" t="s">
        <v>3207</v>
      </c>
      <c r="G1409" s="234"/>
      <c r="H1409" s="238">
        <v>1</v>
      </c>
      <c r="I1409" s="239"/>
      <c r="J1409" s="234"/>
      <c r="K1409" s="234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173</v>
      </c>
      <c r="AU1409" s="244" t="s">
        <v>106</v>
      </c>
      <c r="AV1409" s="13" t="s">
        <v>106</v>
      </c>
      <c r="AW1409" s="13" t="s">
        <v>33</v>
      </c>
      <c r="AX1409" s="13" t="s">
        <v>80</v>
      </c>
      <c r="AY1409" s="244" t="s">
        <v>163</v>
      </c>
    </row>
    <row r="1410" s="2" customFormat="1" ht="21.75" customHeight="1">
      <c r="A1410" s="40"/>
      <c r="B1410" s="41"/>
      <c r="C1410" s="283" t="s">
        <v>3208</v>
      </c>
      <c r="D1410" s="283" t="s">
        <v>1127</v>
      </c>
      <c r="E1410" s="284" t="s">
        <v>3209</v>
      </c>
      <c r="F1410" s="285" t="s">
        <v>3210</v>
      </c>
      <c r="G1410" s="286" t="s">
        <v>420</v>
      </c>
      <c r="H1410" s="287">
        <v>2</v>
      </c>
      <c r="I1410" s="288"/>
      <c r="J1410" s="289">
        <f>ROUND(I1410*H1410,2)</f>
        <v>0</v>
      </c>
      <c r="K1410" s="285" t="s">
        <v>19</v>
      </c>
      <c r="L1410" s="290"/>
      <c r="M1410" s="291" t="s">
        <v>19</v>
      </c>
      <c r="N1410" s="292" t="s">
        <v>44</v>
      </c>
      <c r="O1410" s="86"/>
      <c r="P1410" s="229">
        <f>O1410*H1410</f>
        <v>0</v>
      </c>
      <c r="Q1410" s="229">
        <v>0.017430000000000001</v>
      </c>
      <c r="R1410" s="229">
        <f>Q1410*H1410</f>
        <v>0.034860000000000002</v>
      </c>
      <c r="S1410" s="229">
        <v>0</v>
      </c>
      <c r="T1410" s="230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31" t="s">
        <v>340</v>
      </c>
      <c r="AT1410" s="231" t="s">
        <v>1127</v>
      </c>
      <c r="AU1410" s="231" t="s">
        <v>106</v>
      </c>
      <c r="AY1410" s="19" t="s">
        <v>163</v>
      </c>
      <c r="BE1410" s="232">
        <f>IF(N1410="základní",J1410,0)</f>
        <v>0</v>
      </c>
      <c r="BF1410" s="232">
        <f>IF(N1410="snížená",J1410,0)</f>
        <v>0</v>
      </c>
      <c r="BG1410" s="232">
        <f>IF(N1410="zákl. přenesená",J1410,0)</f>
        <v>0</v>
      </c>
      <c r="BH1410" s="232">
        <f>IF(N1410="sníž. přenesená",J1410,0)</f>
        <v>0</v>
      </c>
      <c r="BI1410" s="232">
        <f>IF(N1410="nulová",J1410,0)</f>
        <v>0</v>
      </c>
      <c r="BJ1410" s="19" t="s">
        <v>106</v>
      </c>
      <c r="BK1410" s="232">
        <f>ROUND(I1410*H1410,2)</f>
        <v>0</v>
      </c>
      <c r="BL1410" s="19" t="s">
        <v>255</v>
      </c>
      <c r="BM1410" s="231" t="s">
        <v>3211</v>
      </c>
    </row>
    <row r="1411" s="13" customFormat="1">
      <c r="A1411" s="13"/>
      <c r="B1411" s="233"/>
      <c r="C1411" s="234"/>
      <c r="D1411" s="235" t="s">
        <v>173</v>
      </c>
      <c r="E1411" s="236" t="s">
        <v>19</v>
      </c>
      <c r="F1411" s="237" t="s">
        <v>3212</v>
      </c>
      <c r="G1411" s="234"/>
      <c r="H1411" s="238">
        <v>2</v>
      </c>
      <c r="I1411" s="239"/>
      <c r="J1411" s="234"/>
      <c r="K1411" s="234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173</v>
      </c>
      <c r="AU1411" s="244" t="s">
        <v>106</v>
      </c>
      <c r="AV1411" s="13" t="s">
        <v>106</v>
      </c>
      <c r="AW1411" s="13" t="s">
        <v>33</v>
      </c>
      <c r="AX1411" s="13" t="s">
        <v>80</v>
      </c>
      <c r="AY1411" s="244" t="s">
        <v>163</v>
      </c>
    </row>
    <row r="1412" s="2" customFormat="1" ht="21.75" customHeight="1">
      <c r="A1412" s="40"/>
      <c r="B1412" s="41"/>
      <c r="C1412" s="220" t="s">
        <v>3213</v>
      </c>
      <c r="D1412" s="220" t="s">
        <v>166</v>
      </c>
      <c r="E1412" s="221" t="s">
        <v>3214</v>
      </c>
      <c r="F1412" s="222" t="s">
        <v>3215</v>
      </c>
      <c r="G1412" s="223" t="s">
        <v>355</v>
      </c>
      <c r="H1412" s="224">
        <v>5</v>
      </c>
      <c r="I1412" s="225"/>
      <c r="J1412" s="226">
        <f>ROUND(I1412*H1412,2)</f>
        <v>0</v>
      </c>
      <c r="K1412" s="222" t="s">
        <v>170</v>
      </c>
      <c r="L1412" s="46"/>
      <c r="M1412" s="227" t="s">
        <v>19</v>
      </c>
      <c r="N1412" s="228" t="s">
        <v>44</v>
      </c>
      <c r="O1412" s="86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31" t="s">
        <v>255</v>
      </c>
      <c r="AT1412" s="231" t="s">
        <v>166</v>
      </c>
      <c r="AU1412" s="231" t="s">
        <v>106</v>
      </c>
      <c r="AY1412" s="19" t="s">
        <v>163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9" t="s">
        <v>106</v>
      </c>
      <c r="BK1412" s="232">
        <f>ROUND(I1412*H1412,2)</f>
        <v>0</v>
      </c>
      <c r="BL1412" s="19" t="s">
        <v>255</v>
      </c>
      <c r="BM1412" s="231" t="s">
        <v>3216</v>
      </c>
    </row>
    <row r="1413" s="2" customFormat="1" ht="44.25" customHeight="1">
      <c r="A1413" s="40"/>
      <c r="B1413" s="41"/>
      <c r="C1413" s="283" t="s">
        <v>3217</v>
      </c>
      <c r="D1413" s="283" t="s">
        <v>1127</v>
      </c>
      <c r="E1413" s="284" t="s">
        <v>3218</v>
      </c>
      <c r="F1413" s="285" t="s">
        <v>3219</v>
      </c>
      <c r="G1413" s="286" t="s">
        <v>355</v>
      </c>
      <c r="H1413" s="287">
        <v>1</v>
      </c>
      <c r="I1413" s="288"/>
      <c r="J1413" s="289">
        <f>ROUND(I1413*H1413,2)</f>
        <v>0</v>
      </c>
      <c r="K1413" s="285" t="s">
        <v>19</v>
      </c>
      <c r="L1413" s="290"/>
      <c r="M1413" s="291" t="s">
        <v>19</v>
      </c>
      <c r="N1413" s="292" t="s">
        <v>44</v>
      </c>
      <c r="O1413" s="86"/>
      <c r="P1413" s="229">
        <f>O1413*H1413</f>
        <v>0</v>
      </c>
      <c r="Q1413" s="229">
        <v>0</v>
      </c>
      <c r="R1413" s="229">
        <f>Q1413*H1413</f>
        <v>0</v>
      </c>
      <c r="S1413" s="229">
        <v>0</v>
      </c>
      <c r="T1413" s="230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31" t="s">
        <v>340</v>
      </c>
      <c r="AT1413" s="231" t="s">
        <v>1127</v>
      </c>
      <c r="AU1413" s="231" t="s">
        <v>106</v>
      </c>
      <c r="AY1413" s="19" t="s">
        <v>163</v>
      </c>
      <c r="BE1413" s="232">
        <f>IF(N1413="základní",J1413,0)</f>
        <v>0</v>
      </c>
      <c r="BF1413" s="232">
        <f>IF(N1413="snížená",J1413,0)</f>
        <v>0</v>
      </c>
      <c r="BG1413" s="232">
        <f>IF(N1413="zákl. přenesená",J1413,0)</f>
        <v>0</v>
      </c>
      <c r="BH1413" s="232">
        <f>IF(N1413="sníž. přenesená",J1413,0)</f>
        <v>0</v>
      </c>
      <c r="BI1413" s="232">
        <f>IF(N1413="nulová",J1413,0)</f>
        <v>0</v>
      </c>
      <c r="BJ1413" s="19" t="s">
        <v>106</v>
      </c>
      <c r="BK1413" s="232">
        <f>ROUND(I1413*H1413,2)</f>
        <v>0</v>
      </c>
      <c r="BL1413" s="19" t="s">
        <v>255</v>
      </c>
      <c r="BM1413" s="231" t="s">
        <v>3220</v>
      </c>
    </row>
    <row r="1414" s="13" customFormat="1">
      <c r="A1414" s="13"/>
      <c r="B1414" s="233"/>
      <c r="C1414" s="234"/>
      <c r="D1414" s="235" t="s">
        <v>173</v>
      </c>
      <c r="E1414" s="236" t="s">
        <v>19</v>
      </c>
      <c r="F1414" s="237" t="s">
        <v>3221</v>
      </c>
      <c r="G1414" s="234"/>
      <c r="H1414" s="238">
        <v>1</v>
      </c>
      <c r="I1414" s="239"/>
      <c r="J1414" s="234"/>
      <c r="K1414" s="234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173</v>
      </c>
      <c r="AU1414" s="244" t="s">
        <v>106</v>
      </c>
      <c r="AV1414" s="13" t="s">
        <v>106</v>
      </c>
      <c r="AW1414" s="13" t="s">
        <v>33</v>
      </c>
      <c r="AX1414" s="13" t="s">
        <v>72</v>
      </c>
      <c r="AY1414" s="244" t="s">
        <v>163</v>
      </c>
    </row>
    <row r="1415" s="14" customFormat="1">
      <c r="A1415" s="14"/>
      <c r="B1415" s="245"/>
      <c r="C1415" s="246"/>
      <c r="D1415" s="235" t="s">
        <v>173</v>
      </c>
      <c r="E1415" s="247" t="s">
        <v>19</v>
      </c>
      <c r="F1415" s="248" t="s">
        <v>175</v>
      </c>
      <c r="G1415" s="246"/>
      <c r="H1415" s="249">
        <v>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173</v>
      </c>
      <c r="AU1415" s="255" t="s">
        <v>106</v>
      </c>
      <c r="AV1415" s="14" t="s">
        <v>171</v>
      </c>
      <c r="AW1415" s="14" t="s">
        <v>33</v>
      </c>
      <c r="AX1415" s="14" t="s">
        <v>80</v>
      </c>
      <c r="AY1415" s="255" t="s">
        <v>163</v>
      </c>
    </row>
    <row r="1416" s="2" customFormat="1" ht="33" customHeight="1">
      <c r="A1416" s="40"/>
      <c r="B1416" s="41"/>
      <c r="C1416" s="283" t="s">
        <v>3222</v>
      </c>
      <c r="D1416" s="283" t="s">
        <v>1127</v>
      </c>
      <c r="E1416" s="284" t="s">
        <v>3223</v>
      </c>
      <c r="F1416" s="285" t="s">
        <v>3224</v>
      </c>
      <c r="G1416" s="286" t="s">
        <v>355</v>
      </c>
      <c r="H1416" s="287">
        <v>1</v>
      </c>
      <c r="I1416" s="288"/>
      <c r="J1416" s="289">
        <f>ROUND(I1416*H1416,2)</f>
        <v>0</v>
      </c>
      <c r="K1416" s="285" t="s">
        <v>19</v>
      </c>
      <c r="L1416" s="290"/>
      <c r="M1416" s="291" t="s">
        <v>19</v>
      </c>
      <c r="N1416" s="292" t="s">
        <v>44</v>
      </c>
      <c r="O1416" s="86"/>
      <c r="P1416" s="229">
        <f>O1416*H1416</f>
        <v>0</v>
      </c>
      <c r="Q1416" s="229">
        <v>0</v>
      </c>
      <c r="R1416" s="229">
        <f>Q1416*H1416</f>
        <v>0</v>
      </c>
      <c r="S1416" s="229">
        <v>0</v>
      </c>
      <c r="T1416" s="230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31" t="s">
        <v>340</v>
      </c>
      <c r="AT1416" s="231" t="s">
        <v>1127</v>
      </c>
      <c r="AU1416" s="231" t="s">
        <v>106</v>
      </c>
      <c r="AY1416" s="19" t="s">
        <v>163</v>
      </c>
      <c r="BE1416" s="232">
        <f>IF(N1416="základní",J1416,0)</f>
        <v>0</v>
      </c>
      <c r="BF1416" s="232">
        <f>IF(N1416="snížená",J1416,0)</f>
        <v>0</v>
      </c>
      <c r="BG1416" s="232">
        <f>IF(N1416="zákl. přenesená",J1416,0)</f>
        <v>0</v>
      </c>
      <c r="BH1416" s="232">
        <f>IF(N1416="sníž. přenesená",J1416,0)</f>
        <v>0</v>
      </c>
      <c r="BI1416" s="232">
        <f>IF(N1416="nulová",J1416,0)</f>
        <v>0</v>
      </c>
      <c r="BJ1416" s="19" t="s">
        <v>106</v>
      </c>
      <c r="BK1416" s="232">
        <f>ROUND(I1416*H1416,2)</f>
        <v>0</v>
      </c>
      <c r="BL1416" s="19" t="s">
        <v>255</v>
      </c>
      <c r="BM1416" s="231" t="s">
        <v>3225</v>
      </c>
    </row>
    <row r="1417" s="13" customFormat="1">
      <c r="A1417" s="13"/>
      <c r="B1417" s="233"/>
      <c r="C1417" s="234"/>
      <c r="D1417" s="235" t="s">
        <v>173</v>
      </c>
      <c r="E1417" s="236" t="s">
        <v>19</v>
      </c>
      <c r="F1417" s="237" t="s">
        <v>3226</v>
      </c>
      <c r="G1417" s="234"/>
      <c r="H1417" s="238">
        <v>1</v>
      </c>
      <c r="I1417" s="239"/>
      <c r="J1417" s="234"/>
      <c r="K1417" s="234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173</v>
      </c>
      <c r="AU1417" s="244" t="s">
        <v>106</v>
      </c>
      <c r="AV1417" s="13" t="s">
        <v>106</v>
      </c>
      <c r="AW1417" s="13" t="s">
        <v>33</v>
      </c>
      <c r="AX1417" s="13" t="s">
        <v>72</v>
      </c>
      <c r="AY1417" s="244" t="s">
        <v>163</v>
      </c>
    </row>
    <row r="1418" s="14" customFormat="1">
      <c r="A1418" s="14"/>
      <c r="B1418" s="245"/>
      <c r="C1418" s="246"/>
      <c r="D1418" s="235" t="s">
        <v>173</v>
      </c>
      <c r="E1418" s="247" t="s">
        <v>19</v>
      </c>
      <c r="F1418" s="248" t="s">
        <v>175</v>
      </c>
      <c r="G1418" s="246"/>
      <c r="H1418" s="249">
        <v>1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173</v>
      </c>
      <c r="AU1418" s="255" t="s">
        <v>106</v>
      </c>
      <c r="AV1418" s="14" t="s">
        <v>171</v>
      </c>
      <c r="AW1418" s="14" t="s">
        <v>33</v>
      </c>
      <c r="AX1418" s="14" t="s">
        <v>80</v>
      </c>
      <c r="AY1418" s="255" t="s">
        <v>163</v>
      </c>
    </row>
    <row r="1419" s="2" customFormat="1" ht="44.25" customHeight="1">
      <c r="A1419" s="40"/>
      <c r="B1419" s="41"/>
      <c r="C1419" s="283" t="s">
        <v>3227</v>
      </c>
      <c r="D1419" s="283" t="s">
        <v>1127</v>
      </c>
      <c r="E1419" s="284" t="s">
        <v>3228</v>
      </c>
      <c r="F1419" s="285" t="s">
        <v>3219</v>
      </c>
      <c r="G1419" s="286" t="s">
        <v>355</v>
      </c>
      <c r="H1419" s="287">
        <v>1</v>
      </c>
      <c r="I1419" s="288"/>
      <c r="J1419" s="289">
        <f>ROUND(I1419*H1419,2)</f>
        <v>0</v>
      </c>
      <c r="K1419" s="285" t="s">
        <v>19</v>
      </c>
      <c r="L1419" s="290"/>
      <c r="M1419" s="291" t="s">
        <v>19</v>
      </c>
      <c r="N1419" s="292" t="s">
        <v>44</v>
      </c>
      <c r="O1419" s="86"/>
      <c r="P1419" s="229">
        <f>O1419*H1419</f>
        <v>0</v>
      </c>
      <c r="Q1419" s="229">
        <v>0</v>
      </c>
      <c r="R1419" s="229">
        <f>Q1419*H1419</f>
        <v>0</v>
      </c>
      <c r="S1419" s="229">
        <v>0</v>
      </c>
      <c r="T1419" s="230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31" t="s">
        <v>340</v>
      </c>
      <c r="AT1419" s="231" t="s">
        <v>1127</v>
      </c>
      <c r="AU1419" s="231" t="s">
        <v>106</v>
      </c>
      <c r="AY1419" s="19" t="s">
        <v>163</v>
      </c>
      <c r="BE1419" s="232">
        <f>IF(N1419="základní",J1419,0)</f>
        <v>0</v>
      </c>
      <c r="BF1419" s="232">
        <f>IF(N1419="snížená",J1419,0)</f>
        <v>0</v>
      </c>
      <c r="BG1419" s="232">
        <f>IF(N1419="zákl. přenesená",J1419,0)</f>
        <v>0</v>
      </c>
      <c r="BH1419" s="232">
        <f>IF(N1419="sníž. přenesená",J1419,0)</f>
        <v>0</v>
      </c>
      <c r="BI1419" s="232">
        <f>IF(N1419="nulová",J1419,0)</f>
        <v>0</v>
      </c>
      <c r="BJ1419" s="19" t="s">
        <v>106</v>
      </c>
      <c r="BK1419" s="232">
        <f>ROUND(I1419*H1419,2)</f>
        <v>0</v>
      </c>
      <c r="BL1419" s="19" t="s">
        <v>255</v>
      </c>
      <c r="BM1419" s="231" t="s">
        <v>3229</v>
      </c>
    </row>
    <row r="1420" s="13" customFormat="1">
      <c r="A1420" s="13"/>
      <c r="B1420" s="233"/>
      <c r="C1420" s="234"/>
      <c r="D1420" s="235" t="s">
        <v>173</v>
      </c>
      <c r="E1420" s="236" t="s">
        <v>19</v>
      </c>
      <c r="F1420" s="237" t="s">
        <v>3230</v>
      </c>
      <c r="G1420" s="234"/>
      <c r="H1420" s="238">
        <v>1</v>
      </c>
      <c r="I1420" s="239"/>
      <c r="J1420" s="234"/>
      <c r="K1420" s="234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173</v>
      </c>
      <c r="AU1420" s="244" t="s">
        <v>106</v>
      </c>
      <c r="AV1420" s="13" t="s">
        <v>106</v>
      </c>
      <c r="AW1420" s="13" t="s">
        <v>33</v>
      </c>
      <c r="AX1420" s="13" t="s">
        <v>72</v>
      </c>
      <c r="AY1420" s="244" t="s">
        <v>163</v>
      </c>
    </row>
    <row r="1421" s="14" customFormat="1">
      <c r="A1421" s="14"/>
      <c r="B1421" s="245"/>
      <c r="C1421" s="246"/>
      <c r="D1421" s="235" t="s">
        <v>173</v>
      </c>
      <c r="E1421" s="247" t="s">
        <v>19</v>
      </c>
      <c r="F1421" s="248" t="s">
        <v>175</v>
      </c>
      <c r="G1421" s="246"/>
      <c r="H1421" s="249">
        <v>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173</v>
      </c>
      <c r="AU1421" s="255" t="s">
        <v>106</v>
      </c>
      <c r="AV1421" s="14" t="s">
        <v>171</v>
      </c>
      <c r="AW1421" s="14" t="s">
        <v>33</v>
      </c>
      <c r="AX1421" s="14" t="s">
        <v>80</v>
      </c>
      <c r="AY1421" s="255" t="s">
        <v>163</v>
      </c>
    </row>
    <row r="1422" s="2" customFormat="1" ht="44.25" customHeight="1">
      <c r="A1422" s="40"/>
      <c r="B1422" s="41"/>
      <c r="C1422" s="283" t="s">
        <v>3231</v>
      </c>
      <c r="D1422" s="283" t="s">
        <v>1127</v>
      </c>
      <c r="E1422" s="284" t="s">
        <v>3232</v>
      </c>
      <c r="F1422" s="285" t="s">
        <v>3219</v>
      </c>
      <c r="G1422" s="286" t="s">
        <v>355</v>
      </c>
      <c r="H1422" s="287">
        <v>1</v>
      </c>
      <c r="I1422" s="288"/>
      <c r="J1422" s="289">
        <f>ROUND(I1422*H1422,2)</f>
        <v>0</v>
      </c>
      <c r="K1422" s="285" t="s">
        <v>19</v>
      </c>
      <c r="L1422" s="290"/>
      <c r="M1422" s="291" t="s">
        <v>19</v>
      </c>
      <c r="N1422" s="292" t="s">
        <v>44</v>
      </c>
      <c r="O1422" s="86"/>
      <c r="P1422" s="229">
        <f>O1422*H1422</f>
        <v>0</v>
      </c>
      <c r="Q1422" s="229">
        <v>0</v>
      </c>
      <c r="R1422" s="229">
        <f>Q1422*H1422</f>
        <v>0</v>
      </c>
      <c r="S1422" s="229">
        <v>0</v>
      </c>
      <c r="T1422" s="230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31" t="s">
        <v>340</v>
      </c>
      <c r="AT1422" s="231" t="s">
        <v>1127</v>
      </c>
      <c r="AU1422" s="231" t="s">
        <v>106</v>
      </c>
      <c r="AY1422" s="19" t="s">
        <v>163</v>
      </c>
      <c r="BE1422" s="232">
        <f>IF(N1422="základní",J1422,0)</f>
        <v>0</v>
      </c>
      <c r="BF1422" s="232">
        <f>IF(N1422="snížená",J1422,0)</f>
        <v>0</v>
      </c>
      <c r="BG1422" s="232">
        <f>IF(N1422="zákl. přenesená",J1422,0)</f>
        <v>0</v>
      </c>
      <c r="BH1422" s="232">
        <f>IF(N1422="sníž. přenesená",J1422,0)</f>
        <v>0</v>
      </c>
      <c r="BI1422" s="232">
        <f>IF(N1422="nulová",J1422,0)</f>
        <v>0</v>
      </c>
      <c r="BJ1422" s="19" t="s">
        <v>106</v>
      </c>
      <c r="BK1422" s="232">
        <f>ROUND(I1422*H1422,2)</f>
        <v>0</v>
      </c>
      <c r="BL1422" s="19" t="s">
        <v>255</v>
      </c>
      <c r="BM1422" s="231" t="s">
        <v>3233</v>
      </c>
    </row>
    <row r="1423" s="13" customFormat="1">
      <c r="A1423" s="13"/>
      <c r="B1423" s="233"/>
      <c r="C1423" s="234"/>
      <c r="D1423" s="235" t="s">
        <v>173</v>
      </c>
      <c r="E1423" s="236" t="s">
        <v>19</v>
      </c>
      <c r="F1423" s="237" t="s">
        <v>3234</v>
      </c>
      <c r="G1423" s="234"/>
      <c r="H1423" s="238">
        <v>1</v>
      </c>
      <c r="I1423" s="239"/>
      <c r="J1423" s="234"/>
      <c r="K1423" s="234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173</v>
      </c>
      <c r="AU1423" s="244" t="s">
        <v>106</v>
      </c>
      <c r="AV1423" s="13" t="s">
        <v>106</v>
      </c>
      <c r="AW1423" s="13" t="s">
        <v>33</v>
      </c>
      <c r="AX1423" s="13" t="s">
        <v>72</v>
      </c>
      <c r="AY1423" s="244" t="s">
        <v>163</v>
      </c>
    </row>
    <row r="1424" s="14" customFormat="1">
      <c r="A1424" s="14"/>
      <c r="B1424" s="245"/>
      <c r="C1424" s="246"/>
      <c r="D1424" s="235" t="s">
        <v>173</v>
      </c>
      <c r="E1424" s="247" t="s">
        <v>19</v>
      </c>
      <c r="F1424" s="248" t="s">
        <v>175</v>
      </c>
      <c r="G1424" s="246"/>
      <c r="H1424" s="249">
        <v>1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173</v>
      </c>
      <c r="AU1424" s="255" t="s">
        <v>106</v>
      </c>
      <c r="AV1424" s="14" t="s">
        <v>171</v>
      </c>
      <c r="AW1424" s="14" t="s">
        <v>33</v>
      </c>
      <c r="AX1424" s="14" t="s">
        <v>80</v>
      </c>
      <c r="AY1424" s="255" t="s">
        <v>163</v>
      </c>
    </row>
    <row r="1425" s="2" customFormat="1" ht="44.25" customHeight="1">
      <c r="A1425" s="40"/>
      <c r="B1425" s="41"/>
      <c r="C1425" s="283" t="s">
        <v>3235</v>
      </c>
      <c r="D1425" s="283" t="s">
        <v>1127</v>
      </c>
      <c r="E1425" s="284" t="s">
        <v>3236</v>
      </c>
      <c r="F1425" s="285" t="s">
        <v>3219</v>
      </c>
      <c r="G1425" s="286" t="s">
        <v>355</v>
      </c>
      <c r="H1425" s="287">
        <v>1</v>
      </c>
      <c r="I1425" s="288"/>
      <c r="J1425" s="289">
        <f>ROUND(I1425*H1425,2)</f>
        <v>0</v>
      </c>
      <c r="K1425" s="285" t="s">
        <v>19</v>
      </c>
      <c r="L1425" s="290"/>
      <c r="M1425" s="291" t="s">
        <v>19</v>
      </c>
      <c r="N1425" s="292" t="s">
        <v>44</v>
      </c>
      <c r="O1425" s="86"/>
      <c r="P1425" s="229">
        <f>O1425*H1425</f>
        <v>0</v>
      </c>
      <c r="Q1425" s="229">
        <v>0</v>
      </c>
      <c r="R1425" s="229">
        <f>Q1425*H1425</f>
        <v>0</v>
      </c>
      <c r="S1425" s="229">
        <v>0</v>
      </c>
      <c r="T1425" s="230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31" t="s">
        <v>340</v>
      </c>
      <c r="AT1425" s="231" t="s">
        <v>1127</v>
      </c>
      <c r="AU1425" s="231" t="s">
        <v>106</v>
      </c>
      <c r="AY1425" s="19" t="s">
        <v>163</v>
      </c>
      <c r="BE1425" s="232">
        <f>IF(N1425="základní",J1425,0)</f>
        <v>0</v>
      </c>
      <c r="BF1425" s="232">
        <f>IF(N1425="snížená",J1425,0)</f>
        <v>0</v>
      </c>
      <c r="BG1425" s="232">
        <f>IF(N1425="zákl. přenesená",J1425,0)</f>
        <v>0</v>
      </c>
      <c r="BH1425" s="232">
        <f>IF(N1425="sníž. přenesená",J1425,0)</f>
        <v>0</v>
      </c>
      <c r="BI1425" s="232">
        <f>IF(N1425="nulová",J1425,0)</f>
        <v>0</v>
      </c>
      <c r="BJ1425" s="19" t="s">
        <v>106</v>
      </c>
      <c r="BK1425" s="232">
        <f>ROUND(I1425*H1425,2)</f>
        <v>0</v>
      </c>
      <c r="BL1425" s="19" t="s">
        <v>255</v>
      </c>
      <c r="BM1425" s="231" t="s">
        <v>3237</v>
      </c>
    </row>
    <row r="1426" s="13" customFormat="1">
      <c r="A1426" s="13"/>
      <c r="B1426" s="233"/>
      <c r="C1426" s="234"/>
      <c r="D1426" s="235" t="s">
        <v>173</v>
      </c>
      <c r="E1426" s="236" t="s">
        <v>19</v>
      </c>
      <c r="F1426" s="237" t="s">
        <v>3238</v>
      </c>
      <c r="G1426" s="234"/>
      <c r="H1426" s="238">
        <v>1</v>
      </c>
      <c r="I1426" s="239"/>
      <c r="J1426" s="234"/>
      <c r="K1426" s="234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173</v>
      </c>
      <c r="AU1426" s="244" t="s">
        <v>106</v>
      </c>
      <c r="AV1426" s="13" t="s">
        <v>106</v>
      </c>
      <c r="AW1426" s="13" t="s">
        <v>33</v>
      </c>
      <c r="AX1426" s="13" t="s">
        <v>72</v>
      </c>
      <c r="AY1426" s="244" t="s">
        <v>163</v>
      </c>
    </row>
    <row r="1427" s="14" customFormat="1">
      <c r="A1427" s="14"/>
      <c r="B1427" s="245"/>
      <c r="C1427" s="246"/>
      <c r="D1427" s="235" t="s">
        <v>173</v>
      </c>
      <c r="E1427" s="247" t="s">
        <v>19</v>
      </c>
      <c r="F1427" s="248" t="s">
        <v>175</v>
      </c>
      <c r="G1427" s="246"/>
      <c r="H1427" s="249">
        <v>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173</v>
      </c>
      <c r="AU1427" s="255" t="s">
        <v>106</v>
      </c>
      <c r="AV1427" s="14" t="s">
        <v>171</v>
      </c>
      <c r="AW1427" s="14" t="s">
        <v>33</v>
      </c>
      <c r="AX1427" s="14" t="s">
        <v>80</v>
      </c>
      <c r="AY1427" s="255" t="s">
        <v>163</v>
      </c>
    </row>
    <row r="1428" s="2" customFormat="1" ht="21.75" customHeight="1">
      <c r="A1428" s="40"/>
      <c r="B1428" s="41"/>
      <c r="C1428" s="220" t="s">
        <v>3239</v>
      </c>
      <c r="D1428" s="220" t="s">
        <v>166</v>
      </c>
      <c r="E1428" s="221" t="s">
        <v>3240</v>
      </c>
      <c r="F1428" s="222" t="s">
        <v>3241</v>
      </c>
      <c r="G1428" s="223" t="s">
        <v>355</v>
      </c>
      <c r="H1428" s="224">
        <v>5</v>
      </c>
      <c r="I1428" s="225"/>
      <c r="J1428" s="226">
        <f>ROUND(I1428*H1428,2)</f>
        <v>0</v>
      </c>
      <c r="K1428" s="222" t="s">
        <v>170</v>
      </c>
      <c r="L1428" s="46"/>
      <c r="M1428" s="227" t="s">
        <v>19</v>
      </c>
      <c r="N1428" s="228" t="s">
        <v>44</v>
      </c>
      <c r="O1428" s="86"/>
      <c r="P1428" s="229">
        <f>O1428*H1428</f>
        <v>0</v>
      </c>
      <c r="Q1428" s="229">
        <v>0</v>
      </c>
      <c r="R1428" s="229">
        <f>Q1428*H1428</f>
        <v>0</v>
      </c>
      <c r="S1428" s="229">
        <v>0</v>
      </c>
      <c r="T1428" s="230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31" t="s">
        <v>255</v>
      </c>
      <c r="AT1428" s="231" t="s">
        <v>166</v>
      </c>
      <c r="AU1428" s="231" t="s">
        <v>106</v>
      </c>
      <c r="AY1428" s="19" t="s">
        <v>163</v>
      </c>
      <c r="BE1428" s="232">
        <f>IF(N1428="základní",J1428,0)</f>
        <v>0</v>
      </c>
      <c r="BF1428" s="232">
        <f>IF(N1428="snížená",J1428,0)</f>
        <v>0</v>
      </c>
      <c r="BG1428" s="232">
        <f>IF(N1428="zákl. přenesená",J1428,0)</f>
        <v>0</v>
      </c>
      <c r="BH1428" s="232">
        <f>IF(N1428="sníž. přenesená",J1428,0)</f>
        <v>0</v>
      </c>
      <c r="BI1428" s="232">
        <f>IF(N1428="nulová",J1428,0)</f>
        <v>0</v>
      </c>
      <c r="BJ1428" s="19" t="s">
        <v>106</v>
      </c>
      <c r="BK1428" s="232">
        <f>ROUND(I1428*H1428,2)</f>
        <v>0</v>
      </c>
      <c r="BL1428" s="19" t="s">
        <v>255</v>
      </c>
      <c r="BM1428" s="231" t="s">
        <v>3242</v>
      </c>
    </row>
    <row r="1429" s="2" customFormat="1" ht="44.25" customHeight="1">
      <c r="A1429" s="40"/>
      <c r="B1429" s="41"/>
      <c r="C1429" s="283" t="s">
        <v>3243</v>
      </c>
      <c r="D1429" s="283" t="s">
        <v>1127</v>
      </c>
      <c r="E1429" s="284" t="s">
        <v>3244</v>
      </c>
      <c r="F1429" s="285" t="s">
        <v>3245</v>
      </c>
      <c r="G1429" s="286" t="s">
        <v>355</v>
      </c>
      <c r="H1429" s="287">
        <v>1</v>
      </c>
      <c r="I1429" s="288"/>
      <c r="J1429" s="289">
        <f>ROUND(I1429*H1429,2)</f>
        <v>0</v>
      </c>
      <c r="K1429" s="285" t="s">
        <v>19</v>
      </c>
      <c r="L1429" s="290"/>
      <c r="M1429" s="291" t="s">
        <v>19</v>
      </c>
      <c r="N1429" s="292" t="s">
        <v>44</v>
      </c>
      <c r="O1429" s="86"/>
      <c r="P1429" s="229">
        <f>O1429*H1429</f>
        <v>0</v>
      </c>
      <c r="Q1429" s="229">
        <v>0</v>
      </c>
      <c r="R1429" s="229">
        <f>Q1429*H1429</f>
        <v>0</v>
      </c>
      <c r="S1429" s="229">
        <v>0</v>
      </c>
      <c r="T1429" s="230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31" t="s">
        <v>340</v>
      </c>
      <c r="AT1429" s="231" t="s">
        <v>1127</v>
      </c>
      <c r="AU1429" s="231" t="s">
        <v>106</v>
      </c>
      <c r="AY1429" s="19" t="s">
        <v>163</v>
      </c>
      <c r="BE1429" s="232">
        <f>IF(N1429="základní",J1429,0)</f>
        <v>0</v>
      </c>
      <c r="BF1429" s="232">
        <f>IF(N1429="snížená",J1429,0)</f>
        <v>0</v>
      </c>
      <c r="BG1429" s="232">
        <f>IF(N1429="zákl. přenesená",J1429,0)</f>
        <v>0</v>
      </c>
      <c r="BH1429" s="232">
        <f>IF(N1429="sníž. přenesená",J1429,0)</f>
        <v>0</v>
      </c>
      <c r="BI1429" s="232">
        <f>IF(N1429="nulová",J1429,0)</f>
        <v>0</v>
      </c>
      <c r="BJ1429" s="19" t="s">
        <v>106</v>
      </c>
      <c r="BK1429" s="232">
        <f>ROUND(I1429*H1429,2)</f>
        <v>0</v>
      </c>
      <c r="BL1429" s="19" t="s">
        <v>255</v>
      </c>
      <c r="BM1429" s="231" t="s">
        <v>3246</v>
      </c>
    </row>
    <row r="1430" s="15" customFormat="1">
      <c r="A1430" s="15"/>
      <c r="B1430" s="256"/>
      <c r="C1430" s="257"/>
      <c r="D1430" s="235" t="s">
        <v>173</v>
      </c>
      <c r="E1430" s="258" t="s">
        <v>19</v>
      </c>
      <c r="F1430" s="259" t="s">
        <v>3247</v>
      </c>
      <c r="G1430" s="257"/>
      <c r="H1430" s="258" t="s">
        <v>19</v>
      </c>
      <c r="I1430" s="260"/>
      <c r="J1430" s="257"/>
      <c r="K1430" s="257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173</v>
      </c>
      <c r="AU1430" s="265" t="s">
        <v>106</v>
      </c>
      <c r="AV1430" s="15" t="s">
        <v>80</v>
      </c>
      <c r="AW1430" s="15" t="s">
        <v>33</v>
      </c>
      <c r="AX1430" s="15" t="s">
        <v>72</v>
      </c>
      <c r="AY1430" s="265" t="s">
        <v>163</v>
      </c>
    </row>
    <row r="1431" s="13" customFormat="1">
      <c r="A1431" s="13"/>
      <c r="B1431" s="233"/>
      <c r="C1431" s="234"/>
      <c r="D1431" s="235" t="s">
        <v>173</v>
      </c>
      <c r="E1431" s="236" t="s">
        <v>19</v>
      </c>
      <c r="F1431" s="237" t="s">
        <v>3248</v>
      </c>
      <c r="G1431" s="234"/>
      <c r="H1431" s="238">
        <v>1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173</v>
      </c>
      <c r="AU1431" s="244" t="s">
        <v>106</v>
      </c>
      <c r="AV1431" s="13" t="s">
        <v>106</v>
      </c>
      <c r="AW1431" s="13" t="s">
        <v>33</v>
      </c>
      <c r="AX1431" s="13" t="s">
        <v>72</v>
      </c>
      <c r="AY1431" s="244" t="s">
        <v>163</v>
      </c>
    </row>
    <row r="1432" s="14" customFormat="1">
      <c r="A1432" s="14"/>
      <c r="B1432" s="245"/>
      <c r="C1432" s="246"/>
      <c r="D1432" s="235" t="s">
        <v>173</v>
      </c>
      <c r="E1432" s="247" t="s">
        <v>19</v>
      </c>
      <c r="F1432" s="248" t="s">
        <v>175</v>
      </c>
      <c r="G1432" s="246"/>
      <c r="H1432" s="249">
        <v>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173</v>
      </c>
      <c r="AU1432" s="255" t="s">
        <v>106</v>
      </c>
      <c r="AV1432" s="14" t="s">
        <v>171</v>
      </c>
      <c r="AW1432" s="14" t="s">
        <v>33</v>
      </c>
      <c r="AX1432" s="14" t="s">
        <v>80</v>
      </c>
      <c r="AY1432" s="255" t="s">
        <v>163</v>
      </c>
    </row>
    <row r="1433" s="2" customFormat="1" ht="44.25" customHeight="1">
      <c r="A1433" s="40"/>
      <c r="B1433" s="41"/>
      <c r="C1433" s="283" t="s">
        <v>3249</v>
      </c>
      <c r="D1433" s="283" t="s">
        <v>1127</v>
      </c>
      <c r="E1433" s="284" t="s">
        <v>3250</v>
      </c>
      <c r="F1433" s="285" t="s">
        <v>3251</v>
      </c>
      <c r="G1433" s="286" t="s">
        <v>355</v>
      </c>
      <c r="H1433" s="287">
        <v>1</v>
      </c>
      <c r="I1433" s="288"/>
      <c r="J1433" s="289">
        <f>ROUND(I1433*H1433,2)</f>
        <v>0</v>
      </c>
      <c r="K1433" s="285" t="s">
        <v>19</v>
      </c>
      <c r="L1433" s="290"/>
      <c r="M1433" s="291" t="s">
        <v>19</v>
      </c>
      <c r="N1433" s="292" t="s">
        <v>44</v>
      </c>
      <c r="O1433" s="86"/>
      <c r="P1433" s="229">
        <f>O1433*H1433</f>
        <v>0</v>
      </c>
      <c r="Q1433" s="229">
        <v>0</v>
      </c>
      <c r="R1433" s="229">
        <f>Q1433*H1433</f>
        <v>0</v>
      </c>
      <c r="S1433" s="229">
        <v>0</v>
      </c>
      <c r="T1433" s="230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31" t="s">
        <v>340</v>
      </c>
      <c r="AT1433" s="231" t="s">
        <v>1127</v>
      </c>
      <c r="AU1433" s="231" t="s">
        <v>106</v>
      </c>
      <c r="AY1433" s="19" t="s">
        <v>163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9" t="s">
        <v>106</v>
      </c>
      <c r="BK1433" s="232">
        <f>ROUND(I1433*H1433,2)</f>
        <v>0</v>
      </c>
      <c r="BL1433" s="19" t="s">
        <v>255</v>
      </c>
      <c r="BM1433" s="231" t="s">
        <v>3252</v>
      </c>
    </row>
    <row r="1434" s="15" customFormat="1">
      <c r="A1434" s="15"/>
      <c r="B1434" s="256"/>
      <c r="C1434" s="257"/>
      <c r="D1434" s="235" t="s">
        <v>173</v>
      </c>
      <c r="E1434" s="258" t="s">
        <v>19</v>
      </c>
      <c r="F1434" s="259" t="s">
        <v>3253</v>
      </c>
      <c r="G1434" s="257"/>
      <c r="H1434" s="258" t="s">
        <v>19</v>
      </c>
      <c r="I1434" s="260"/>
      <c r="J1434" s="257"/>
      <c r="K1434" s="257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173</v>
      </c>
      <c r="AU1434" s="265" t="s">
        <v>106</v>
      </c>
      <c r="AV1434" s="15" t="s">
        <v>80</v>
      </c>
      <c r="AW1434" s="15" t="s">
        <v>33</v>
      </c>
      <c r="AX1434" s="15" t="s">
        <v>72</v>
      </c>
      <c r="AY1434" s="265" t="s">
        <v>163</v>
      </c>
    </row>
    <row r="1435" s="13" customFormat="1">
      <c r="A1435" s="13"/>
      <c r="B1435" s="233"/>
      <c r="C1435" s="234"/>
      <c r="D1435" s="235" t="s">
        <v>173</v>
      </c>
      <c r="E1435" s="236" t="s">
        <v>19</v>
      </c>
      <c r="F1435" s="237" t="s">
        <v>3248</v>
      </c>
      <c r="G1435" s="234"/>
      <c r="H1435" s="238">
        <v>1</v>
      </c>
      <c r="I1435" s="239"/>
      <c r="J1435" s="234"/>
      <c r="K1435" s="234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173</v>
      </c>
      <c r="AU1435" s="244" t="s">
        <v>106</v>
      </c>
      <c r="AV1435" s="13" t="s">
        <v>106</v>
      </c>
      <c r="AW1435" s="13" t="s">
        <v>33</v>
      </c>
      <c r="AX1435" s="13" t="s">
        <v>72</v>
      </c>
      <c r="AY1435" s="244" t="s">
        <v>163</v>
      </c>
    </row>
    <row r="1436" s="14" customFormat="1">
      <c r="A1436" s="14"/>
      <c r="B1436" s="245"/>
      <c r="C1436" s="246"/>
      <c r="D1436" s="235" t="s">
        <v>173</v>
      </c>
      <c r="E1436" s="247" t="s">
        <v>19</v>
      </c>
      <c r="F1436" s="248" t="s">
        <v>175</v>
      </c>
      <c r="G1436" s="246"/>
      <c r="H1436" s="249">
        <v>1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173</v>
      </c>
      <c r="AU1436" s="255" t="s">
        <v>106</v>
      </c>
      <c r="AV1436" s="14" t="s">
        <v>171</v>
      </c>
      <c r="AW1436" s="14" t="s">
        <v>33</v>
      </c>
      <c r="AX1436" s="14" t="s">
        <v>80</v>
      </c>
      <c r="AY1436" s="255" t="s">
        <v>163</v>
      </c>
    </row>
    <row r="1437" s="2" customFormat="1" ht="44.25" customHeight="1">
      <c r="A1437" s="40"/>
      <c r="B1437" s="41"/>
      <c r="C1437" s="283" t="s">
        <v>3254</v>
      </c>
      <c r="D1437" s="283" t="s">
        <v>1127</v>
      </c>
      <c r="E1437" s="284" t="s">
        <v>3255</v>
      </c>
      <c r="F1437" s="285" t="s">
        <v>3256</v>
      </c>
      <c r="G1437" s="286" t="s">
        <v>355</v>
      </c>
      <c r="H1437" s="287">
        <v>1</v>
      </c>
      <c r="I1437" s="288"/>
      <c r="J1437" s="289">
        <f>ROUND(I1437*H1437,2)</f>
        <v>0</v>
      </c>
      <c r="K1437" s="285" t="s">
        <v>19</v>
      </c>
      <c r="L1437" s="290"/>
      <c r="M1437" s="291" t="s">
        <v>19</v>
      </c>
      <c r="N1437" s="292" t="s">
        <v>44</v>
      </c>
      <c r="O1437" s="86"/>
      <c r="P1437" s="229">
        <f>O1437*H1437</f>
        <v>0</v>
      </c>
      <c r="Q1437" s="229">
        <v>0</v>
      </c>
      <c r="R1437" s="229">
        <f>Q1437*H1437</f>
        <v>0</v>
      </c>
      <c r="S1437" s="229">
        <v>0</v>
      </c>
      <c r="T1437" s="230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31" t="s">
        <v>340</v>
      </c>
      <c r="AT1437" s="231" t="s">
        <v>1127</v>
      </c>
      <c r="AU1437" s="231" t="s">
        <v>106</v>
      </c>
      <c r="AY1437" s="19" t="s">
        <v>163</v>
      </c>
      <c r="BE1437" s="232">
        <f>IF(N1437="základní",J1437,0)</f>
        <v>0</v>
      </c>
      <c r="BF1437" s="232">
        <f>IF(N1437="snížená",J1437,0)</f>
        <v>0</v>
      </c>
      <c r="BG1437" s="232">
        <f>IF(N1437="zákl. přenesená",J1437,0)</f>
        <v>0</v>
      </c>
      <c r="BH1437" s="232">
        <f>IF(N1437="sníž. přenesená",J1437,0)</f>
        <v>0</v>
      </c>
      <c r="BI1437" s="232">
        <f>IF(N1437="nulová",J1437,0)</f>
        <v>0</v>
      </c>
      <c r="BJ1437" s="19" t="s">
        <v>106</v>
      </c>
      <c r="BK1437" s="232">
        <f>ROUND(I1437*H1437,2)</f>
        <v>0</v>
      </c>
      <c r="BL1437" s="19" t="s">
        <v>255</v>
      </c>
      <c r="BM1437" s="231" t="s">
        <v>3257</v>
      </c>
    </row>
    <row r="1438" s="15" customFormat="1">
      <c r="A1438" s="15"/>
      <c r="B1438" s="256"/>
      <c r="C1438" s="257"/>
      <c r="D1438" s="235" t="s">
        <v>173</v>
      </c>
      <c r="E1438" s="258" t="s">
        <v>19</v>
      </c>
      <c r="F1438" s="259" t="s">
        <v>3258</v>
      </c>
      <c r="G1438" s="257"/>
      <c r="H1438" s="258" t="s">
        <v>19</v>
      </c>
      <c r="I1438" s="260"/>
      <c r="J1438" s="257"/>
      <c r="K1438" s="257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5" t="s">
        <v>173</v>
      </c>
      <c r="AU1438" s="265" t="s">
        <v>106</v>
      </c>
      <c r="AV1438" s="15" t="s">
        <v>80</v>
      </c>
      <c r="AW1438" s="15" t="s">
        <v>33</v>
      </c>
      <c r="AX1438" s="15" t="s">
        <v>72</v>
      </c>
      <c r="AY1438" s="265" t="s">
        <v>163</v>
      </c>
    </row>
    <row r="1439" s="13" customFormat="1">
      <c r="A1439" s="13"/>
      <c r="B1439" s="233"/>
      <c r="C1439" s="234"/>
      <c r="D1439" s="235" t="s">
        <v>173</v>
      </c>
      <c r="E1439" s="236" t="s">
        <v>19</v>
      </c>
      <c r="F1439" s="237" t="s">
        <v>3248</v>
      </c>
      <c r="G1439" s="234"/>
      <c r="H1439" s="238">
        <v>1</v>
      </c>
      <c r="I1439" s="239"/>
      <c r="J1439" s="234"/>
      <c r="K1439" s="234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173</v>
      </c>
      <c r="AU1439" s="244" t="s">
        <v>106</v>
      </c>
      <c r="AV1439" s="13" t="s">
        <v>106</v>
      </c>
      <c r="AW1439" s="13" t="s">
        <v>33</v>
      </c>
      <c r="AX1439" s="13" t="s">
        <v>72</v>
      </c>
      <c r="AY1439" s="244" t="s">
        <v>163</v>
      </c>
    </row>
    <row r="1440" s="14" customFormat="1">
      <c r="A1440" s="14"/>
      <c r="B1440" s="245"/>
      <c r="C1440" s="246"/>
      <c r="D1440" s="235" t="s">
        <v>173</v>
      </c>
      <c r="E1440" s="247" t="s">
        <v>19</v>
      </c>
      <c r="F1440" s="248" t="s">
        <v>175</v>
      </c>
      <c r="G1440" s="246"/>
      <c r="H1440" s="249">
        <v>1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173</v>
      </c>
      <c r="AU1440" s="255" t="s">
        <v>106</v>
      </c>
      <c r="AV1440" s="14" t="s">
        <v>171</v>
      </c>
      <c r="AW1440" s="14" t="s">
        <v>33</v>
      </c>
      <c r="AX1440" s="14" t="s">
        <v>80</v>
      </c>
      <c r="AY1440" s="255" t="s">
        <v>163</v>
      </c>
    </row>
    <row r="1441" s="2" customFormat="1" ht="33" customHeight="1">
      <c r="A1441" s="40"/>
      <c r="B1441" s="41"/>
      <c r="C1441" s="283" t="s">
        <v>3259</v>
      </c>
      <c r="D1441" s="283" t="s">
        <v>1127</v>
      </c>
      <c r="E1441" s="284" t="s">
        <v>3260</v>
      </c>
      <c r="F1441" s="285" t="s">
        <v>3261</v>
      </c>
      <c r="G1441" s="286" t="s">
        <v>355</v>
      </c>
      <c r="H1441" s="287">
        <v>1</v>
      </c>
      <c r="I1441" s="288"/>
      <c r="J1441" s="289">
        <f>ROUND(I1441*H1441,2)</f>
        <v>0</v>
      </c>
      <c r="K1441" s="285" t="s">
        <v>19</v>
      </c>
      <c r="L1441" s="290"/>
      <c r="M1441" s="291" t="s">
        <v>19</v>
      </c>
      <c r="N1441" s="292" t="s">
        <v>44</v>
      </c>
      <c r="O1441" s="86"/>
      <c r="P1441" s="229">
        <f>O1441*H1441</f>
        <v>0</v>
      </c>
      <c r="Q1441" s="229">
        <v>0</v>
      </c>
      <c r="R1441" s="229">
        <f>Q1441*H1441</f>
        <v>0</v>
      </c>
      <c r="S1441" s="229">
        <v>0</v>
      </c>
      <c r="T1441" s="230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31" t="s">
        <v>340</v>
      </c>
      <c r="AT1441" s="231" t="s">
        <v>1127</v>
      </c>
      <c r="AU1441" s="231" t="s">
        <v>106</v>
      </c>
      <c r="AY1441" s="19" t="s">
        <v>163</v>
      </c>
      <c r="BE1441" s="232">
        <f>IF(N1441="základní",J1441,0)</f>
        <v>0</v>
      </c>
      <c r="BF1441" s="232">
        <f>IF(N1441="snížená",J1441,0)</f>
        <v>0</v>
      </c>
      <c r="BG1441" s="232">
        <f>IF(N1441="zákl. přenesená",J1441,0)</f>
        <v>0</v>
      </c>
      <c r="BH1441" s="232">
        <f>IF(N1441="sníž. přenesená",J1441,0)</f>
        <v>0</v>
      </c>
      <c r="BI1441" s="232">
        <f>IF(N1441="nulová",J1441,0)</f>
        <v>0</v>
      </c>
      <c r="BJ1441" s="19" t="s">
        <v>106</v>
      </c>
      <c r="BK1441" s="232">
        <f>ROUND(I1441*H1441,2)</f>
        <v>0</v>
      </c>
      <c r="BL1441" s="19" t="s">
        <v>255</v>
      </c>
      <c r="BM1441" s="231" t="s">
        <v>3262</v>
      </c>
    </row>
    <row r="1442" s="15" customFormat="1">
      <c r="A1442" s="15"/>
      <c r="B1442" s="256"/>
      <c r="C1442" s="257"/>
      <c r="D1442" s="235" t="s">
        <v>173</v>
      </c>
      <c r="E1442" s="258" t="s">
        <v>19</v>
      </c>
      <c r="F1442" s="259" t="s">
        <v>3263</v>
      </c>
      <c r="G1442" s="257"/>
      <c r="H1442" s="258" t="s">
        <v>19</v>
      </c>
      <c r="I1442" s="260"/>
      <c r="J1442" s="257"/>
      <c r="K1442" s="257"/>
      <c r="L1442" s="261"/>
      <c r="M1442" s="262"/>
      <c r="N1442" s="263"/>
      <c r="O1442" s="263"/>
      <c r="P1442" s="263"/>
      <c r="Q1442" s="263"/>
      <c r="R1442" s="263"/>
      <c r="S1442" s="263"/>
      <c r="T1442" s="264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5" t="s">
        <v>173</v>
      </c>
      <c r="AU1442" s="265" t="s">
        <v>106</v>
      </c>
      <c r="AV1442" s="15" t="s">
        <v>80</v>
      </c>
      <c r="AW1442" s="15" t="s">
        <v>33</v>
      </c>
      <c r="AX1442" s="15" t="s">
        <v>72</v>
      </c>
      <c r="AY1442" s="265" t="s">
        <v>163</v>
      </c>
    </row>
    <row r="1443" s="13" customFormat="1">
      <c r="A1443" s="13"/>
      <c r="B1443" s="233"/>
      <c r="C1443" s="234"/>
      <c r="D1443" s="235" t="s">
        <v>173</v>
      </c>
      <c r="E1443" s="236" t="s">
        <v>19</v>
      </c>
      <c r="F1443" s="237" t="s">
        <v>3248</v>
      </c>
      <c r="G1443" s="234"/>
      <c r="H1443" s="238">
        <v>1</v>
      </c>
      <c r="I1443" s="239"/>
      <c r="J1443" s="234"/>
      <c r="K1443" s="234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173</v>
      </c>
      <c r="AU1443" s="244" t="s">
        <v>106</v>
      </c>
      <c r="AV1443" s="13" t="s">
        <v>106</v>
      </c>
      <c r="AW1443" s="13" t="s">
        <v>33</v>
      </c>
      <c r="AX1443" s="13" t="s">
        <v>72</v>
      </c>
      <c r="AY1443" s="244" t="s">
        <v>163</v>
      </c>
    </row>
    <row r="1444" s="14" customFormat="1">
      <c r="A1444" s="14"/>
      <c r="B1444" s="245"/>
      <c r="C1444" s="246"/>
      <c r="D1444" s="235" t="s">
        <v>173</v>
      </c>
      <c r="E1444" s="247" t="s">
        <v>19</v>
      </c>
      <c r="F1444" s="248" t="s">
        <v>175</v>
      </c>
      <c r="G1444" s="246"/>
      <c r="H1444" s="249">
        <v>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173</v>
      </c>
      <c r="AU1444" s="255" t="s">
        <v>106</v>
      </c>
      <c r="AV1444" s="14" t="s">
        <v>171</v>
      </c>
      <c r="AW1444" s="14" t="s">
        <v>33</v>
      </c>
      <c r="AX1444" s="14" t="s">
        <v>80</v>
      </c>
      <c r="AY1444" s="255" t="s">
        <v>163</v>
      </c>
    </row>
    <row r="1445" s="2" customFormat="1" ht="33" customHeight="1">
      <c r="A1445" s="40"/>
      <c r="B1445" s="41"/>
      <c r="C1445" s="283" t="s">
        <v>3264</v>
      </c>
      <c r="D1445" s="283" t="s">
        <v>1127</v>
      </c>
      <c r="E1445" s="284" t="s">
        <v>3265</v>
      </c>
      <c r="F1445" s="285" t="s">
        <v>3266</v>
      </c>
      <c r="G1445" s="286" t="s">
        <v>355</v>
      </c>
      <c r="H1445" s="287">
        <v>1</v>
      </c>
      <c r="I1445" s="288"/>
      <c r="J1445" s="289">
        <f>ROUND(I1445*H1445,2)</f>
        <v>0</v>
      </c>
      <c r="K1445" s="285" t="s">
        <v>19</v>
      </c>
      <c r="L1445" s="290"/>
      <c r="M1445" s="291" t="s">
        <v>19</v>
      </c>
      <c r="N1445" s="292" t="s">
        <v>44</v>
      </c>
      <c r="O1445" s="86"/>
      <c r="P1445" s="229">
        <f>O1445*H1445</f>
        <v>0</v>
      </c>
      <c r="Q1445" s="229">
        <v>0</v>
      </c>
      <c r="R1445" s="229">
        <f>Q1445*H1445</f>
        <v>0</v>
      </c>
      <c r="S1445" s="229">
        <v>0</v>
      </c>
      <c r="T1445" s="230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31" t="s">
        <v>340</v>
      </c>
      <c r="AT1445" s="231" t="s">
        <v>1127</v>
      </c>
      <c r="AU1445" s="231" t="s">
        <v>106</v>
      </c>
      <c r="AY1445" s="19" t="s">
        <v>163</v>
      </c>
      <c r="BE1445" s="232">
        <f>IF(N1445="základní",J1445,0)</f>
        <v>0</v>
      </c>
      <c r="BF1445" s="232">
        <f>IF(N1445="snížená",J1445,0)</f>
        <v>0</v>
      </c>
      <c r="BG1445" s="232">
        <f>IF(N1445="zákl. přenesená",J1445,0)</f>
        <v>0</v>
      </c>
      <c r="BH1445" s="232">
        <f>IF(N1445="sníž. přenesená",J1445,0)</f>
        <v>0</v>
      </c>
      <c r="BI1445" s="232">
        <f>IF(N1445="nulová",J1445,0)</f>
        <v>0</v>
      </c>
      <c r="BJ1445" s="19" t="s">
        <v>106</v>
      </c>
      <c r="BK1445" s="232">
        <f>ROUND(I1445*H1445,2)</f>
        <v>0</v>
      </c>
      <c r="BL1445" s="19" t="s">
        <v>255</v>
      </c>
      <c r="BM1445" s="231" t="s">
        <v>3267</v>
      </c>
    </row>
    <row r="1446" s="15" customFormat="1">
      <c r="A1446" s="15"/>
      <c r="B1446" s="256"/>
      <c r="C1446" s="257"/>
      <c r="D1446" s="235" t="s">
        <v>173</v>
      </c>
      <c r="E1446" s="258" t="s">
        <v>19</v>
      </c>
      <c r="F1446" s="259" t="s">
        <v>3268</v>
      </c>
      <c r="G1446" s="257"/>
      <c r="H1446" s="258" t="s">
        <v>19</v>
      </c>
      <c r="I1446" s="260"/>
      <c r="J1446" s="257"/>
      <c r="K1446" s="257"/>
      <c r="L1446" s="261"/>
      <c r="M1446" s="262"/>
      <c r="N1446" s="263"/>
      <c r="O1446" s="263"/>
      <c r="P1446" s="263"/>
      <c r="Q1446" s="263"/>
      <c r="R1446" s="263"/>
      <c r="S1446" s="263"/>
      <c r="T1446" s="264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5" t="s">
        <v>173</v>
      </c>
      <c r="AU1446" s="265" t="s">
        <v>106</v>
      </c>
      <c r="AV1446" s="15" t="s">
        <v>80</v>
      </c>
      <c r="AW1446" s="15" t="s">
        <v>33</v>
      </c>
      <c r="AX1446" s="15" t="s">
        <v>72</v>
      </c>
      <c r="AY1446" s="265" t="s">
        <v>163</v>
      </c>
    </row>
    <row r="1447" s="13" customFormat="1">
      <c r="A1447" s="13"/>
      <c r="B1447" s="233"/>
      <c r="C1447" s="234"/>
      <c r="D1447" s="235" t="s">
        <v>173</v>
      </c>
      <c r="E1447" s="236" t="s">
        <v>19</v>
      </c>
      <c r="F1447" s="237" t="s">
        <v>3248</v>
      </c>
      <c r="G1447" s="234"/>
      <c r="H1447" s="238">
        <v>1</v>
      </c>
      <c r="I1447" s="239"/>
      <c r="J1447" s="234"/>
      <c r="K1447" s="234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173</v>
      </c>
      <c r="AU1447" s="244" t="s">
        <v>106</v>
      </c>
      <c r="AV1447" s="13" t="s">
        <v>106</v>
      </c>
      <c r="AW1447" s="13" t="s">
        <v>33</v>
      </c>
      <c r="AX1447" s="13" t="s">
        <v>72</v>
      </c>
      <c r="AY1447" s="244" t="s">
        <v>163</v>
      </c>
    </row>
    <row r="1448" s="14" customFormat="1">
      <c r="A1448" s="14"/>
      <c r="B1448" s="245"/>
      <c r="C1448" s="246"/>
      <c r="D1448" s="235" t="s">
        <v>173</v>
      </c>
      <c r="E1448" s="247" t="s">
        <v>19</v>
      </c>
      <c r="F1448" s="248" t="s">
        <v>175</v>
      </c>
      <c r="G1448" s="246"/>
      <c r="H1448" s="249">
        <v>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173</v>
      </c>
      <c r="AU1448" s="255" t="s">
        <v>106</v>
      </c>
      <c r="AV1448" s="14" t="s">
        <v>171</v>
      </c>
      <c r="AW1448" s="14" t="s">
        <v>33</v>
      </c>
      <c r="AX1448" s="14" t="s">
        <v>80</v>
      </c>
      <c r="AY1448" s="255" t="s">
        <v>163</v>
      </c>
    </row>
    <row r="1449" s="2" customFormat="1" ht="16.5" customHeight="1">
      <c r="A1449" s="40"/>
      <c r="B1449" s="41"/>
      <c r="C1449" s="220" t="s">
        <v>3269</v>
      </c>
      <c r="D1449" s="220" t="s">
        <v>166</v>
      </c>
      <c r="E1449" s="221" t="s">
        <v>3270</v>
      </c>
      <c r="F1449" s="222" t="s">
        <v>3271</v>
      </c>
      <c r="G1449" s="223" t="s">
        <v>355</v>
      </c>
      <c r="H1449" s="224">
        <v>5</v>
      </c>
      <c r="I1449" s="225"/>
      <c r="J1449" s="226">
        <f>ROUND(I1449*H1449,2)</f>
        <v>0</v>
      </c>
      <c r="K1449" s="222" t="s">
        <v>170</v>
      </c>
      <c r="L1449" s="46"/>
      <c r="M1449" s="227" t="s">
        <v>19</v>
      </c>
      <c r="N1449" s="228" t="s">
        <v>44</v>
      </c>
      <c r="O1449" s="86"/>
      <c r="P1449" s="229">
        <f>O1449*H1449</f>
        <v>0</v>
      </c>
      <c r="Q1449" s="229">
        <v>0</v>
      </c>
      <c r="R1449" s="229">
        <f>Q1449*H1449</f>
        <v>0</v>
      </c>
      <c r="S1449" s="229">
        <v>0</v>
      </c>
      <c r="T1449" s="230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31" t="s">
        <v>255</v>
      </c>
      <c r="AT1449" s="231" t="s">
        <v>166</v>
      </c>
      <c r="AU1449" s="231" t="s">
        <v>106</v>
      </c>
      <c r="AY1449" s="19" t="s">
        <v>163</v>
      </c>
      <c r="BE1449" s="232">
        <f>IF(N1449="základní",J1449,0)</f>
        <v>0</v>
      </c>
      <c r="BF1449" s="232">
        <f>IF(N1449="snížená",J1449,0)</f>
        <v>0</v>
      </c>
      <c r="BG1449" s="232">
        <f>IF(N1449="zákl. přenesená",J1449,0)</f>
        <v>0</v>
      </c>
      <c r="BH1449" s="232">
        <f>IF(N1449="sníž. přenesená",J1449,0)</f>
        <v>0</v>
      </c>
      <c r="BI1449" s="232">
        <f>IF(N1449="nulová",J1449,0)</f>
        <v>0</v>
      </c>
      <c r="BJ1449" s="19" t="s">
        <v>106</v>
      </c>
      <c r="BK1449" s="232">
        <f>ROUND(I1449*H1449,2)</f>
        <v>0</v>
      </c>
      <c r="BL1449" s="19" t="s">
        <v>255</v>
      </c>
      <c r="BM1449" s="231" t="s">
        <v>3272</v>
      </c>
    </row>
    <row r="1450" s="2" customFormat="1" ht="33" customHeight="1">
      <c r="A1450" s="40"/>
      <c r="B1450" s="41"/>
      <c r="C1450" s="283" t="s">
        <v>3273</v>
      </c>
      <c r="D1450" s="283" t="s">
        <v>1127</v>
      </c>
      <c r="E1450" s="284" t="s">
        <v>3274</v>
      </c>
      <c r="F1450" s="285" t="s">
        <v>3275</v>
      </c>
      <c r="G1450" s="286" t="s">
        <v>355</v>
      </c>
      <c r="H1450" s="287">
        <v>1</v>
      </c>
      <c r="I1450" s="288"/>
      <c r="J1450" s="289">
        <f>ROUND(I1450*H1450,2)</f>
        <v>0</v>
      </c>
      <c r="K1450" s="285" t="s">
        <v>19</v>
      </c>
      <c r="L1450" s="290"/>
      <c r="M1450" s="291" t="s">
        <v>19</v>
      </c>
      <c r="N1450" s="292" t="s">
        <v>44</v>
      </c>
      <c r="O1450" s="86"/>
      <c r="P1450" s="229">
        <f>O1450*H1450</f>
        <v>0</v>
      </c>
      <c r="Q1450" s="229">
        <v>0</v>
      </c>
      <c r="R1450" s="229">
        <f>Q1450*H1450</f>
        <v>0</v>
      </c>
      <c r="S1450" s="229">
        <v>0</v>
      </c>
      <c r="T1450" s="230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1" t="s">
        <v>340</v>
      </c>
      <c r="AT1450" s="231" t="s">
        <v>1127</v>
      </c>
      <c r="AU1450" s="231" t="s">
        <v>106</v>
      </c>
      <c r="AY1450" s="19" t="s">
        <v>163</v>
      </c>
      <c r="BE1450" s="232">
        <f>IF(N1450="základní",J1450,0)</f>
        <v>0</v>
      </c>
      <c r="BF1450" s="232">
        <f>IF(N1450="snížená",J1450,0)</f>
        <v>0</v>
      </c>
      <c r="BG1450" s="232">
        <f>IF(N1450="zákl. přenesená",J1450,0)</f>
        <v>0</v>
      </c>
      <c r="BH1450" s="232">
        <f>IF(N1450="sníž. přenesená",J1450,0)</f>
        <v>0</v>
      </c>
      <c r="BI1450" s="232">
        <f>IF(N1450="nulová",J1450,0)</f>
        <v>0</v>
      </c>
      <c r="BJ1450" s="19" t="s">
        <v>106</v>
      </c>
      <c r="BK1450" s="232">
        <f>ROUND(I1450*H1450,2)</f>
        <v>0</v>
      </c>
      <c r="BL1450" s="19" t="s">
        <v>255</v>
      </c>
      <c r="BM1450" s="231" t="s">
        <v>3276</v>
      </c>
    </row>
    <row r="1451" s="15" customFormat="1">
      <c r="A1451" s="15"/>
      <c r="B1451" s="256"/>
      <c r="C1451" s="257"/>
      <c r="D1451" s="235" t="s">
        <v>173</v>
      </c>
      <c r="E1451" s="258" t="s">
        <v>19</v>
      </c>
      <c r="F1451" s="259" t="s">
        <v>3277</v>
      </c>
      <c r="G1451" s="257"/>
      <c r="H1451" s="258" t="s">
        <v>19</v>
      </c>
      <c r="I1451" s="260"/>
      <c r="J1451" s="257"/>
      <c r="K1451" s="257"/>
      <c r="L1451" s="261"/>
      <c r="M1451" s="262"/>
      <c r="N1451" s="263"/>
      <c r="O1451" s="263"/>
      <c r="P1451" s="263"/>
      <c r="Q1451" s="263"/>
      <c r="R1451" s="263"/>
      <c r="S1451" s="263"/>
      <c r="T1451" s="264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65" t="s">
        <v>173</v>
      </c>
      <c r="AU1451" s="265" t="s">
        <v>106</v>
      </c>
      <c r="AV1451" s="15" t="s">
        <v>80</v>
      </c>
      <c r="AW1451" s="15" t="s">
        <v>33</v>
      </c>
      <c r="AX1451" s="15" t="s">
        <v>72</v>
      </c>
      <c r="AY1451" s="265" t="s">
        <v>163</v>
      </c>
    </row>
    <row r="1452" s="13" customFormat="1">
      <c r="A1452" s="13"/>
      <c r="B1452" s="233"/>
      <c r="C1452" s="234"/>
      <c r="D1452" s="235" t="s">
        <v>173</v>
      </c>
      <c r="E1452" s="236" t="s">
        <v>19</v>
      </c>
      <c r="F1452" s="237" t="s">
        <v>3248</v>
      </c>
      <c r="G1452" s="234"/>
      <c r="H1452" s="238">
        <v>1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173</v>
      </c>
      <c r="AU1452" s="244" t="s">
        <v>106</v>
      </c>
      <c r="AV1452" s="13" t="s">
        <v>106</v>
      </c>
      <c r="AW1452" s="13" t="s">
        <v>33</v>
      </c>
      <c r="AX1452" s="13" t="s">
        <v>72</v>
      </c>
      <c r="AY1452" s="244" t="s">
        <v>163</v>
      </c>
    </row>
    <row r="1453" s="14" customFormat="1">
      <c r="A1453" s="14"/>
      <c r="B1453" s="245"/>
      <c r="C1453" s="246"/>
      <c r="D1453" s="235" t="s">
        <v>173</v>
      </c>
      <c r="E1453" s="247" t="s">
        <v>19</v>
      </c>
      <c r="F1453" s="248" t="s">
        <v>175</v>
      </c>
      <c r="G1453" s="246"/>
      <c r="H1453" s="249">
        <v>1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173</v>
      </c>
      <c r="AU1453" s="255" t="s">
        <v>106</v>
      </c>
      <c r="AV1453" s="14" t="s">
        <v>171</v>
      </c>
      <c r="AW1453" s="14" t="s">
        <v>33</v>
      </c>
      <c r="AX1453" s="14" t="s">
        <v>80</v>
      </c>
      <c r="AY1453" s="255" t="s">
        <v>163</v>
      </c>
    </row>
    <row r="1454" s="2" customFormat="1" ht="33" customHeight="1">
      <c r="A1454" s="40"/>
      <c r="B1454" s="41"/>
      <c r="C1454" s="283" t="s">
        <v>3278</v>
      </c>
      <c r="D1454" s="283" t="s">
        <v>1127</v>
      </c>
      <c r="E1454" s="284" t="s">
        <v>3279</v>
      </c>
      <c r="F1454" s="285" t="s">
        <v>3275</v>
      </c>
      <c r="G1454" s="286" t="s">
        <v>355</v>
      </c>
      <c r="H1454" s="287">
        <v>1</v>
      </c>
      <c r="I1454" s="288"/>
      <c r="J1454" s="289">
        <f>ROUND(I1454*H1454,2)</f>
        <v>0</v>
      </c>
      <c r="K1454" s="285" t="s">
        <v>19</v>
      </c>
      <c r="L1454" s="290"/>
      <c r="M1454" s="291" t="s">
        <v>19</v>
      </c>
      <c r="N1454" s="292" t="s">
        <v>44</v>
      </c>
      <c r="O1454" s="86"/>
      <c r="P1454" s="229">
        <f>O1454*H1454</f>
        <v>0</v>
      </c>
      <c r="Q1454" s="229">
        <v>0</v>
      </c>
      <c r="R1454" s="229">
        <f>Q1454*H1454</f>
        <v>0</v>
      </c>
      <c r="S1454" s="229">
        <v>0</v>
      </c>
      <c r="T1454" s="230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31" t="s">
        <v>340</v>
      </c>
      <c r="AT1454" s="231" t="s">
        <v>1127</v>
      </c>
      <c r="AU1454" s="231" t="s">
        <v>106</v>
      </c>
      <c r="AY1454" s="19" t="s">
        <v>163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9" t="s">
        <v>106</v>
      </c>
      <c r="BK1454" s="232">
        <f>ROUND(I1454*H1454,2)</f>
        <v>0</v>
      </c>
      <c r="BL1454" s="19" t="s">
        <v>255</v>
      </c>
      <c r="BM1454" s="231" t="s">
        <v>3280</v>
      </c>
    </row>
    <row r="1455" s="15" customFormat="1">
      <c r="A1455" s="15"/>
      <c r="B1455" s="256"/>
      <c r="C1455" s="257"/>
      <c r="D1455" s="235" t="s">
        <v>173</v>
      </c>
      <c r="E1455" s="258" t="s">
        <v>19</v>
      </c>
      <c r="F1455" s="259" t="s">
        <v>3281</v>
      </c>
      <c r="G1455" s="257"/>
      <c r="H1455" s="258" t="s">
        <v>19</v>
      </c>
      <c r="I1455" s="260"/>
      <c r="J1455" s="257"/>
      <c r="K1455" s="257"/>
      <c r="L1455" s="261"/>
      <c r="M1455" s="262"/>
      <c r="N1455" s="263"/>
      <c r="O1455" s="263"/>
      <c r="P1455" s="263"/>
      <c r="Q1455" s="263"/>
      <c r="R1455" s="263"/>
      <c r="S1455" s="263"/>
      <c r="T1455" s="264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5" t="s">
        <v>173</v>
      </c>
      <c r="AU1455" s="265" t="s">
        <v>106</v>
      </c>
      <c r="AV1455" s="15" t="s">
        <v>80</v>
      </c>
      <c r="AW1455" s="15" t="s">
        <v>33</v>
      </c>
      <c r="AX1455" s="15" t="s">
        <v>72</v>
      </c>
      <c r="AY1455" s="265" t="s">
        <v>163</v>
      </c>
    </row>
    <row r="1456" s="13" customFormat="1">
      <c r="A1456" s="13"/>
      <c r="B1456" s="233"/>
      <c r="C1456" s="234"/>
      <c r="D1456" s="235" t="s">
        <v>173</v>
      </c>
      <c r="E1456" s="236" t="s">
        <v>19</v>
      </c>
      <c r="F1456" s="237" t="s">
        <v>3248</v>
      </c>
      <c r="G1456" s="234"/>
      <c r="H1456" s="238">
        <v>1</v>
      </c>
      <c r="I1456" s="239"/>
      <c r="J1456" s="234"/>
      <c r="K1456" s="234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173</v>
      </c>
      <c r="AU1456" s="244" t="s">
        <v>106</v>
      </c>
      <c r="AV1456" s="13" t="s">
        <v>106</v>
      </c>
      <c r="AW1456" s="13" t="s">
        <v>33</v>
      </c>
      <c r="AX1456" s="13" t="s">
        <v>72</v>
      </c>
      <c r="AY1456" s="244" t="s">
        <v>163</v>
      </c>
    </row>
    <row r="1457" s="14" customFormat="1">
      <c r="A1457" s="14"/>
      <c r="B1457" s="245"/>
      <c r="C1457" s="246"/>
      <c r="D1457" s="235" t="s">
        <v>173</v>
      </c>
      <c r="E1457" s="247" t="s">
        <v>19</v>
      </c>
      <c r="F1457" s="248" t="s">
        <v>175</v>
      </c>
      <c r="G1457" s="246"/>
      <c r="H1457" s="249">
        <v>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173</v>
      </c>
      <c r="AU1457" s="255" t="s">
        <v>106</v>
      </c>
      <c r="AV1457" s="14" t="s">
        <v>171</v>
      </c>
      <c r="AW1457" s="14" t="s">
        <v>33</v>
      </c>
      <c r="AX1457" s="14" t="s">
        <v>80</v>
      </c>
      <c r="AY1457" s="255" t="s">
        <v>163</v>
      </c>
    </row>
    <row r="1458" s="2" customFormat="1" ht="33" customHeight="1">
      <c r="A1458" s="40"/>
      <c r="B1458" s="41"/>
      <c r="C1458" s="283" t="s">
        <v>3282</v>
      </c>
      <c r="D1458" s="283" t="s">
        <v>1127</v>
      </c>
      <c r="E1458" s="284" t="s">
        <v>3283</v>
      </c>
      <c r="F1458" s="285" t="s">
        <v>3284</v>
      </c>
      <c r="G1458" s="286" t="s">
        <v>355</v>
      </c>
      <c r="H1458" s="287">
        <v>1</v>
      </c>
      <c r="I1458" s="288"/>
      <c r="J1458" s="289">
        <f>ROUND(I1458*H1458,2)</f>
        <v>0</v>
      </c>
      <c r="K1458" s="285" t="s">
        <v>19</v>
      </c>
      <c r="L1458" s="290"/>
      <c r="M1458" s="291" t="s">
        <v>19</v>
      </c>
      <c r="N1458" s="292" t="s">
        <v>44</v>
      </c>
      <c r="O1458" s="86"/>
      <c r="P1458" s="229">
        <f>O1458*H1458</f>
        <v>0</v>
      </c>
      <c r="Q1458" s="229">
        <v>0</v>
      </c>
      <c r="R1458" s="229">
        <f>Q1458*H1458</f>
        <v>0</v>
      </c>
      <c r="S1458" s="229">
        <v>0</v>
      </c>
      <c r="T1458" s="230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31" t="s">
        <v>340</v>
      </c>
      <c r="AT1458" s="231" t="s">
        <v>1127</v>
      </c>
      <c r="AU1458" s="231" t="s">
        <v>106</v>
      </c>
      <c r="AY1458" s="19" t="s">
        <v>163</v>
      </c>
      <c r="BE1458" s="232">
        <f>IF(N1458="základní",J1458,0)</f>
        <v>0</v>
      </c>
      <c r="BF1458" s="232">
        <f>IF(N1458="snížená",J1458,0)</f>
        <v>0</v>
      </c>
      <c r="BG1458" s="232">
        <f>IF(N1458="zákl. přenesená",J1458,0)</f>
        <v>0</v>
      </c>
      <c r="BH1458" s="232">
        <f>IF(N1458="sníž. přenesená",J1458,0)</f>
        <v>0</v>
      </c>
      <c r="BI1458" s="232">
        <f>IF(N1458="nulová",J1458,0)</f>
        <v>0</v>
      </c>
      <c r="BJ1458" s="19" t="s">
        <v>106</v>
      </c>
      <c r="BK1458" s="232">
        <f>ROUND(I1458*H1458,2)</f>
        <v>0</v>
      </c>
      <c r="BL1458" s="19" t="s">
        <v>255</v>
      </c>
      <c r="BM1458" s="231" t="s">
        <v>3285</v>
      </c>
    </row>
    <row r="1459" s="15" customFormat="1">
      <c r="A1459" s="15"/>
      <c r="B1459" s="256"/>
      <c r="C1459" s="257"/>
      <c r="D1459" s="235" t="s">
        <v>173</v>
      </c>
      <c r="E1459" s="258" t="s">
        <v>19</v>
      </c>
      <c r="F1459" s="259" t="s">
        <v>3286</v>
      </c>
      <c r="G1459" s="257"/>
      <c r="H1459" s="258" t="s">
        <v>19</v>
      </c>
      <c r="I1459" s="260"/>
      <c r="J1459" s="257"/>
      <c r="K1459" s="257"/>
      <c r="L1459" s="261"/>
      <c r="M1459" s="262"/>
      <c r="N1459" s="263"/>
      <c r="O1459" s="263"/>
      <c r="P1459" s="263"/>
      <c r="Q1459" s="263"/>
      <c r="R1459" s="263"/>
      <c r="S1459" s="263"/>
      <c r="T1459" s="264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5" t="s">
        <v>173</v>
      </c>
      <c r="AU1459" s="265" t="s">
        <v>106</v>
      </c>
      <c r="AV1459" s="15" t="s">
        <v>80</v>
      </c>
      <c r="AW1459" s="15" t="s">
        <v>33</v>
      </c>
      <c r="AX1459" s="15" t="s">
        <v>72</v>
      </c>
      <c r="AY1459" s="265" t="s">
        <v>163</v>
      </c>
    </row>
    <row r="1460" s="13" customFormat="1">
      <c r="A1460" s="13"/>
      <c r="B1460" s="233"/>
      <c r="C1460" s="234"/>
      <c r="D1460" s="235" t="s">
        <v>173</v>
      </c>
      <c r="E1460" s="236" t="s">
        <v>19</v>
      </c>
      <c r="F1460" s="237" t="s">
        <v>3248</v>
      </c>
      <c r="G1460" s="234"/>
      <c r="H1460" s="238">
        <v>1</v>
      </c>
      <c r="I1460" s="239"/>
      <c r="J1460" s="234"/>
      <c r="K1460" s="234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173</v>
      </c>
      <c r="AU1460" s="244" t="s">
        <v>106</v>
      </c>
      <c r="AV1460" s="13" t="s">
        <v>106</v>
      </c>
      <c r="AW1460" s="13" t="s">
        <v>33</v>
      </c>
      <c r="AX1460" s="13" t="s">
        <v>72</v>
      </c>
      <c r="AY1460" s="244" t="s">
        <v>163</v>
      </c>
    </row>
    <row r="1461" s="14" customFormat="1">
      <c r="A1461" s="14"/>
      <c r="B1461" s="245"/>
      <c r="C1461" s="246"/>
      <c r="D1461" s="235" t="s">
        <v>173</v>
      </c>
      <c r="E1461" s="247" t="s">
        <v>19</v>
      </c>
      <c r="F1461" s="248" t="s">
        <v>175</v>
      </c>
      <c r="G1461" s="246"/>
      <c r="H1461" s="249">
        <v>1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173</v>
      </c>
      <c r="AU1461" s="255" t="s">
        <v>106</v>
      </c>
      <c r="AV1461" s="14" t="s">
        <v>171</v>
      </c>
      <c r="AW1461" s="14" t="s">
        <v>33</v>
      </c>
      <c r="AX1461" s="14" t="s">
        <v>80</v>
      </c>
      <c r="AY1461" s="255" t="s">
        <v>163</v>
      </c>
    </row>
    <row r="1462" s="2" customFormat="1" ht="33" customHeight="1">
      <c r="A1462" s="40"/>
      <c r="B1462" s="41"/>
      <c r="C1462" s="283" t="s">
        <v>3287</v>
      </c>
      <c r="D1462" s="283" t="s">
        <v>1127</v>
      </c>
      <c r="E1462" s="284" t="s">
        <v>3288</v>
      </c>
      <c r="F1462" s="285" t="s">
        <v>3289</v>
      </c>
      <c r="G1462" s="286" t="s">
        <v>355</v>
      </c>
      <c r="H1462" s="287">
        <v>2</v>
      </c>
      <c r="I1462" s="288"/>
      <c r="J1462" s="289">
        <f>ROUND(I1462*H1462,2)</f>
        <v>0</v>
      </c>
      <c r="K1462" s="285" t="s">
        <v>19</v>
      </c>
      <c r="L1462" s="290"/>
      <c r="M1462" s="291" t="s">
        <v>19</v>
      </c>
      <c r="N1462" s="292" t="s">
        <v>44</v>
      </c>
      <c r="O1462" s="86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31" t="s">
        <v>340</v>
      </c>
      <c r="AT1462" s="231" t="s">
        <v>1127</v>
      </c>
      <c r="AU1462" s="231" t="s">
        <v>106</v>
      </c>
      <c r="AY1462" s="19" t="s">
        <v>163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9" t="s">
        <v>106</v>
      </c>
      <c r="BK1462" s="232">
        <f>ROUND(I1462*H1462,2)</f>
        <v>0</v>
      </c>
      <c r="BL1462" s="19" t="s">
        <v>255</v>
      </c>
      <c r="BM1462" s="231" t="s">
        <v>3290</v>
      </c>
    </row>
    <row r="1463" s="13" customFormat="1">
      <c r="A1463" s="13"/>
      <c r="B1463" s="233"/>
      <c r="C1463" s="234"/>
      <c r="D1463" s="235" t="s">
        <v>173</v>
      </c>
      <c r="E1463" s="236" t="s">
        <v>19</v>
      </c>
      <c r="F1463" s="237" t="s">
        <v>3291</v>
      </c>
      <c r="G1463" s="234"/>
      <c r="H1463" s="238">
        <v>2</v>
      </c>
      <c r="I1463" s="239"/>
      <c r="J1463" s="234"/>
      <c r="K1463" s="234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173</v>
      </c>
      <c r="AU1463" s="244" t="s">
        <v>106</v>
      </c>
      <c r="AV1463" s="13" t="s">
        <v>106</v>
      </c>
      <c r="AW1463" s="13" t="s">
        <v>33</v>
      </c>
      <c r="AX1463" s="13" t="s">
        <v>72</v>
      </c>
      <c r="AY1463" s="244" t="s">
        <v>163</v>
      </c>
    </row>
    <row r="1464" s="14" customFormat="1">
      <c r="A1464" s="14"/>
      <c r="B1464" s="245"/>
      <c r="C1464" s="246"/>
      <c r="D1464" s="235" t="s">
        <v>173</v>
      </c>
      <c r="E1464" s="247" t="s">
        <v>19</v>
      </c>
      <c r="F1464" s="248" t="s">
        <v>175</v>
      </c>
      <c r="G1464" s="246"/>
      <c r="H1464" s="249">
        <v>2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173</v>
      </c>
      <c r="AU1464" s="255" t="s">
        <v>106</v>
      </c>
      <c r="AV1464" s="14" t="s">
        <v>171</v>
      </c>
      <c r="AW1464" s="14" t="s">
        <v>33</v>
      </c>
      <c r="AX1464" s="14" t="s">
        <v>80</v>
      </c>
      <c r="AY1464" s="255" t="s">
        <v>163</v>
      </c>
    </row>
    <row r="1465" s="2" customFormat="1" ht="55.5" customHeight="1">
      <c r="A1465" s="40"/>
      <c r="B1465" s="41"/>
      <c r="C1465" s="220" t="s">
        <v>3292</v>
      </c>
      <c r="D1465" s="220" t="s">
        <v>166</v>
      </c>
      <c r="E1465" s="221" t="s">
        <v>3293</v>
      </c>
      <c r="F1465" s="222" t="s">
        <v>3294</v>
      </c>
      <c r="G1465" s="223" t="s">
        <v>420</v>
      </c>
      <c r="H1465" s="224">
        <v>1</v>
      </c>
      <c r="I1465" s="225"/>
      <c r="J1465" s="226">
        <f>ROUND(I1465*H1465,2)</f>
        <v>0</v>
      </c>
      <c r="K1465" s="222" t="s">
        <v>19</v>
      </c>
      <c r="L1465" s="46"/>
      <c r="M1465" s="227" t="s">
        <v>19</v>
      </c>
      <c r="N1465" s="228" t="s">
        <v>44</v>
      </c>
      <c r="O1465" s="86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31" t="s">
        <v>255</v>
      </c>
      <c r="AT1465" s="231" t="s">
        <v>166</v>
      </c>
      <c r="AU1465" s="231" t="s">
        <v>106</v>
      </c>
      <c r="AY1465" s="19" t="s">
        <v>163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9" t="s">
        <v>106</v>
      </c>
      <c r="BK1465" s="232">
        <f>ROUND(I1465*H1465,2)</f>
        <v>0</v>
      </c>
      <c r="BL1465" s="19" t="s">
        <v>255</v>
      </c>
      <c r="BM1465" s="231" t="s">
        <v>3295</v>
      </c>
    </row>
    <row r="1466" s="13" customFormat="1">
      <c r="A1466" s="13"/>
      <c r="B1466" s="233"/>
      <c r="C1466" s="234"/>
      <c r="D1466" s="235" t="s">
        <v>173</v>
      </c>
      <c r="E1466" s="236" t="s">
        <v>19</v>
      </c>
      <c r="F1466" s="237" t="s">
        <v>3296</v>
      </c>
      <c r="G1466" s="234"/>
      <c r="H1466" s="238">
        <v>1</v>
      </c>
      <c r="I1466" s="239"/>
      <c r="J1466" s="234"/>
      <c r="K1466" s="234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173</v>
      </c>
      <c r="AU1466" s="244" t="s">
        <v>106</v>
      </c>
      <c r="AV1466" s="13" t="s">
        <v>106</v>
      </c>
      <c r="AW1466" s="13" t="s">
        <v>33</v>
      </c>
      <c r="AX1466" s="13" t="s">
        <v>80</v>
      </c>
      <c r="AY1466" s="244" t="s">
        <v>163</v>
      </c>
    </row>
    <row r="1467" s="2" customFormat="1" ht="55.5" customHeight="1">
      <c r="A1467" s="40"/>
      <c r="B1467" s="41"/>
      <c r="C1467" s="220" t="s">
        <v>3297</v>
      </c>
      <c r="D1467" s="220" t="s">
        <v>166</v>
      </c>
      <c r="E1467" s="221" t="s">
        <v>3298</v>
      </c>
      <c r="F1467" s="222" t="s">
        <v>3299</v>
      </c>
      <c r="G1467" s="223" t="s">
        <v>420</v>
      </c>
      <c r="H1467" s="224">
        <v>1</v>
      </c>
      <c r="I1467" s="225"/>
      <c r="J1467" s="226">
        <f>ROUND(I1467*H1467,2)</f>
        <v>0</v>
      </c>
      <c r="K1467" s="222" t="s">
        <v>19</v>
      </c>
      <c r="L1467" s="46"/>
      <c r="M1467" s="227" t="s">
        <v>19</v>
      </c>
      <c r="N1467" s="228" t="s">
        <v>44</v>
      </c>
      <c r="O1467" s="86"/>
      <c r="P1467" s="229">
        <f>O1467*H1467</f>
        <v>0</v>
      </c>
      <c r="Q1467" s="229">
        <v>0</v>
      </c>
      <c r="R1467" s="229">
        <f>Q1467*H1467</f>
        <v>0</v>
      </c>
      <c r="S1467" s="229">
        <v>0</v>
      </c>
      <c r="T1467" s="230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31" t="s">
        <v>255</v>
      </c>
      <c r="AT1467" s="231" t="s">
        <v>166</v>
      </c>
      <c r="AU1467" s="231" t="s">
        <v>106</v>
      </c>
      <c r="AY1467" s="19" t="s">
        <v>163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9" t="s">
        <v>106</v>
      </c>
      <c r="BK1467" s="232">
        <f>ROUND(I1467*H1467,2)</f>
        <v>0</v>
      </c>
      <c r="BL1467" s="19" t="s">
        <v>255</v>
      </c>
      <c r="BM1467" s="231" t="s">
        <v>3300</v>
      </c>
    </row>
    <row r="1468" s="13" customFormat="1">
      <c r="A1468" s="13"/>
      <c r="B1468" s="233"/>
      <c r="C1468" s="234"/>
      <c r="D1468" s="235" t="s">
        <v>173</v>
      </c>
      <c r="E1468" s="236" t="s">
        <v>19</v>
      </c>
      <c r="F1468" s="237" t="s">
        <v>3301</v>
      </c>
      <c r="G1468" s="234"/>
      <c r="H1468" s="238">
        <v>1</v>
      </c>
      <c r="I1468" s="239"/>
      <c r="J1468" s="234"/>
      <c r="K1468" s="234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173</v>
      </c>
      <c r="AU1468" s="244" t="s">
        <v>106</v>
      </c>
      <c r="AV1468" s="13" t="s">
        <v>106</v>
      </c>
      <c r="AW1468" s="13" t="s">
        <v>33</v>
      </c>
      <c r="AX1468" s="13" t="s">
        <v>80</v>
      </c>
      <c r="AY1468" s="244" t="s">
        <v>163</v>
      </c>
    </row>
    <row r="1469" s="2" customFormat="1" ht="55.5" customHeight="1">
      <c r="A1469" s="40"/>
      <c r="B1469" s="41"/>
      <c r="C1469" s="220" t="s">
        <v>3302</v>
      </c>
      <c r="D1469" s="220" t="s">
        <v>166</v>
      </c>
      <c r="E1469" s="221" t="s">
        <v>3303</v>
      </c>
      <c r="F1469" s="222" t="s">
        <v>3299</v>
      </c>
      <c r="G1469" s="223" t="s">
        <v>420</v>
      </c>
      <c r="H1469" s="224">
        <v>1</v>
      </c>
      <c r="I1469" s="225"/>
      <c r="J1469" s="226">
        <f>ROUND(I1469*H1469,2)</f>
        <v>0</v>
      </c>
      <c r="K1469" s="222" t="s">
        <v>19</v>
      </c>
      <c r="L1469" s="46"/>
      <c r="M1469" s="227" t="s">
        <v>19</v>
      </c>
      <c r="N1469" s="228" t="s">
        <v>44</v>
      </c>
      <c r="O1469" s="86"/>
      <c r="P1469" s="229">
        <f>O1469*H1469</f>
        <v>0</v>
      </c>
      <c r="Q1469" s="229">
        <v>0</v>
      </c>
      <c r="R1469" s="229">
        <f>Q1469*H1469</f>
        <v>0</v>
      </c>
      <c r="S1469" s="229">
        <v>0</v>
      </c>
      <c r="T1469" s="230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31" t="s">
        <v>255</v>
      </c>
      <c r="AT1469" s="231" t="s">
        <v>166</v>
      </c>
      <c r="AU1469" s="231" t="s">
        <v>106</v>
      </c>
      <c r="AY1469" s="19" t="s">
        <v>163</v>
      </c>
      <c r="BE1469" s="232">
        <f>IF(N1469="základní",J1469,0)</f>
        <v>0</v>
      </c>
      <c r="BF1469" s="232">
        <f>IF(N1469="snížená",J1469,0)</f>
        <v>0</v>
      </c>
      <c r="BG1469" s="232">
        <f>IF(N1469="zákl. přenesená",J1469,0)</f>
        <v>0</v>
      </c>
      <c r="BH1469" s="232">
        <f>IF(N1469="sníž. přenesená",J1469,0)</f>
        <v>0</v>
      </c>
      <c r="BI1469" s="232">
        <f>IF(N1469="nulová",J1469,0)</f>
        <v>0</v>
      </c>
      <c r="BJ1469" s="19" t="s">
        <v>106</v>
      </c>
      <c r="BK1469" s="232">
        <f>ROUND(I1469*H1469,2)</f>
        <v>0</v>
      </c>
      <c r="BL1469" s="19" t="s">
        <v>255</v>
      </c>
      <c r="BM1469" s="231" t="s">
        <v>3304</v>
      </c>
    </row>
    <row r="1470" s="13" customFormat="1">
      <c r="A1470" s="13"/>
      <c r="B1470" s="233"/>
      <c r="C1470" s="234"/>
      <c r="D1470" s="235" t="s">
        <v>173</v>
      </c>
      <c r="E1470" s="236" t="s">
        <v>19</v>
      </c>
      <c r="F1470" s="237" t="s">
        <v>3305</v>
      </c>
      <c r="G1470" s="234"/>
      <c r="H1470" s="238">
        <v>1</v>
      </c>
      <c r="I1470" s="239"/>
      <c r="J1470" s="234"/>
      <c r="K1470" s="234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173</v>
      </c>
      <c r="AU1470" s="244" t="s">
        <v>106</v>
      </c>
      <c r="AV1470" s="13" t="s">
        <v>106</v>
      </c>
      <c r="AW1470" s="13" t="s">
        <v>33</v>
      </c>
      <c r="AX1470" s="13" t="s">
        <v>80</v>
      </c>
      <c r="AY1470" s="244" t="s">
        <v>163</v>
      </c>
    </row>
    <row r="1471" s="2" customFormat="1" ht="55.5" customHeight="1">
      <c r="A1471" s="40"/>
      <c r="B1471" s="41"/>
      <c r="C1471" s="220" t="s">
        <v>3306</v>
      </c>
      <c r="D1471" s="220" t="s">
        <v>166</v>
      </c>
      <c r="E1471" s="221" t="s">
        <v>3307</v>
      </c>
      <c r="F1471" s="222" t="s">
        <v>3299</v>
      </c>
      <c r="G1471" s="223" t="s">
        <v>420</v>
      </c>
      <c r="H1471" s="224">
        <v>1</v>
      </c>
      <c r="I1471" s="225"/>
      <c r="J1471" s="226">
        <f>ROUND(I1471*H1471,2)</f>
        <v>0</v>
      </c>
      <c r="K1471" s="222" t="s">
        <v>19</v>
      </c>
      <c r="L1471" s="46"/>
      <c r="M1471" s="227" t="s">
        <v>19</v>
      </c>
      <c r="N1471" s="228" t="s">
        <v>44</v>
      </c>
      <c r="O1471" s="86"/>
      <c r="P1471" s="229">
        <f>O1471*H1471</f>
        <v>0</v>
      </c>
      <c r="Q1471" s="229">
        <v>0</v>
      </c>
      <c r="R1471" s="229">
        <f>Q1471*H1471</f>
        <v>0</v>
      </c>
      <c r="S1471" s="229">
        <v>0</v>
      </c>
      <c r="T1471" s="230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1" t="s">
        <v>255</v>
      </c>
      <c r="AT1471" s="231" t="s">
        <v>166</v>
      </c>
      <c r="AU1471" s="231" t="s">
        <v>106</v>
      </c>
      <c r="AY1471" s="19" t="s">
        <v>163</v>
      </c>
      <c r="BE1471" s="232">
        <f>IF(N1471="základní",J1471,0)</f>
        <v>0</v>
      </c>
      <c r="BF1471" s="232">
        <f>IF(N1471="snížená",J1471,0)</f>
        <v>0</v>
      </c>
      <c r="BG1471" s="232">
        <f>IF(N1471="zákl. přenesená",J1471,0)</f>
        <v>0</v>
      </c>
      <c r="BH1471" s="232">
        <f>IF(N1471="sníž. přenesená",J1471,0)</f>
        <v>0</v>
      </c>
      <c r="BI1471" s="232">
        <f>IF(N1471="nulová",J1471,0)</f>
        <v>0</v>
      </c>
      <c r="BJ1471" s="19" t="s">
        <v>106</v>
      </c>
      <c r="BK1471" s="232">
        <f>ROUND(I1471*H1471,2)</f>
        <v>0</v>
      </c>
      <c r="BL1471" s="19" t="s">
        <v>255</v>
      </c>
      <c r="BM1471" s="231" t="s">
        <v>3308</v>
      </c>
    </row>
    <row r="1472" s="13" customFormat="1">
      <c r="A1472" s="13"/>
      <c r="B1472" s="233"/>
      <c r="C1472" s="234"/>
      <c r="D1472" s="235" t="s">
        <v>173</v>
      </c>
      <c r="E1472" s="236" t="s">
        <v>19</v>
      </c>
      <c r="F1472" s="237" t="s">
        <v>3309</v>
      </c>
      <c r="G1472" s="234"/>
      <c r="H1472" s="238">
        <v>1</v>
      </c>
      <c r="I1472" s="239"/>
      <c r="J1472" s="234"/>
      <c r="K1472" s="234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173</v>
      </c>
      <c r="AU1472" s="244" t="s">
        <v>106</v>
      </c>
      <c r="AV1472" s="13" t="s">
        <v>106</v>
      </c>
      <c r="AW1472" s="13" t="s">
        <v>33</v>
      </c>
      <c r="AX1472" s="13" t="s">
        <v>80</v>
      </c>
      <c r="AY1472" s="244" t="s">
        <v>163</v>
      </c>
    </row>
    <row r="1473" s="2" customFormat="1" ht="21.75" customHeight="1">
      <c r="A1473" s="40"/>
      <c r="B1473" s="41"/>
      <c r="C1473" s="220" t="s">
        <v>3310</v>
      </c>
      <c r="D1473" s="220" t="s">
        <v>166</v>
      </c>
      <c r="E1473" s="221" t="s">
        <v>3311</v>
      </c>
      <c r="F1473" s="222" t="s">
        <v>3312</v>
      </c>
      <c r="G1473" s="223" t="s">
        <v>355</v>
      </c>
      <c r="H1473" s="224">
        <v>3</v>
      </c>
      <c r="I1473" s="225"/>
      <c r="J1473" s="226">
        <f>ROUND(I1473*H1473,2)</f>
        <v>0</v>
      </c>
      <c r="K1473" s="222" t="s">
        <v>170</v>
      </c>
      <c r="L1473" s="46"/>
      <c r="M1473" s="227" t="s">
        <v>19</v>
      </c>
      <c r="N1473" s="228" t="s">
        <v>44</v>
      </c>
      <c r="O1473" s="86"/>
      <c r="P1473" s="229">
        <f>O1473*H1473</f>
        <v>0</v>
      </c>
      <c r="Q1473" s="229">
        <v>0.00033</v>
      </c>
      <c r="R1473" s="229">
        <f>Q1473*H1473</f>
        <v>0.00098999999999999999</v>
      </c>
      <c r="S1473" s="229">
        <v>0</v>
      </c>
      <c r="T1473" s="230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31" t="s">
        <v>255</v>
      </c>
      <c r="AT1473" s="231" t="s">
        <v>166</v>
      </c>
      <c r="AU1473" s="231" t="s">
        <v>106</v>
      </c>
      <c r="AY1473" s="19" t="s">
        <v>163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9" t="s">
        <v>106</v>
      </c>
      <c r="BK1473" s="232">
        <f>ROUND(I1473*H1473,2)</f>
        <v>0</v>
      </c>
      <c r="BL1473" s="19" t="s">
        <v>255</v>
      </c>
      <c r="BM1473" s="231" t="s">
        <v>3313</v>
      </c>
    </row>
    <row r="1474" s="2" customFormat="1" ht="33" customHeight="1">
      <c r="A1474" s="40"/>
      <c r="B1474" s="41"/>
      <c r="C1474" s="220" t="s">
        <v>3314</v>
      </c>
      <c r="D1474" s="220" t="s">
        <v>166</v>
      </c>
      <c r="E1474" s="221" t="s">
        <v>3315</v>
      </c>
      <c r="F1474" s="222" t="s">
        <v>3316</v>
      </c>
      <c r="G1474" s="223" t="s">
        <v>355</v>
      </c>
      <c r="H1474" s="224">
        <v>1</v>
      </c>
      <c r="I1474" s="225"/>
      <c r="J1474" s="226">
        <f>ROUND(I1474*H1474,2)</f>
        <v>0</v>
      </c>
      <c r="K1474" s="222" t="s">
        <v>19</v>
      </c>
      <c r="L1474" s="46"/>
      <c r="M1474" s="227" t="s">
        <v>19</v>
      </c>
      <c r="N1474" s="228" t="s">
        <v>44</v>
      </c>
      <c r="O1474" s="86"/>
      <c r="P1474" s="229">
        <f>O1474*H1474</f>
        <v>0</v>
      </c>
      <c r="Q1474" s="229">
        <v>0</v>
      </c>
      <c r="R1474" s="229">
        <f>Q1474*H1474</f>
        <v>0</v>
      </c>
      <c r="S1474" s="229">
        <v>0</v>
      </c>
      <c r="T1474" s="230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31" t="s">
        <v>171</v>
      </c>
      <c r="AT1474" s="231" t="s">
        <v>166</v>
      </c>
      <c r="AU1474" s="231" t="s">
        <v>106</v>
      </c>
      <c r="AY1474" s="19" t="s">
        <v>163</v>
      </c>
      <c r="BE1474" s="232">
        <f>IF(N1474="základní",J1474,0)</f>
        <v>0</v>
      </c>
      <c r="BF1474" s="232">
        <f>IF(N1474="snížená",J1474,0)</f>
        <v>0</v>
      </c>
      <c r="BG1474" s="232">
        <f>IF(N1474="zákl. přenesená",J1474,0)</f>
        <v>0</v>
      </c>
      <c r="BH1474" s="232">
        <f>IF(N1474="sníž. přenesená",J1474,0)</f>
        <v>0</v>
      </c>
      <c r="BI1474" s="232">
        <f>IF(N1474="nulová",J1474,0)</f>
        <v>0</v>
      </c>
      <c r="BJ1474" s="19" t="s">
        <v>106</v>
      </c>
      <c r="BK1474" s="232">
        <f>ROUND(I1474*H1474,2)</f>
        <v>0</v>
      </c>
      <c r="BL1474" s="19" t="s">
        <v>171</v>
      </c>
      <c r="BM1474" s="231" t="s">
        <v>3317</v>
      </c>
    </row>
    <row r="1475" s="13" customFormat="1">
      <c r="A1475" s="13"/>
      <c r="B1475" s="233"/>
      <c r="C1475" s="234"/>
      <c r="D1475" s="235" t="s">
        <v>173</v>
      </c>
      <c r="E1475" s="236" t="s">
        <v>19</v>
      </c>
      <c r="F1475" s="237" t="s">
        <v>3318</v>
      </c>
      <c r="G1475" s="234"/>
      <c r="H1475" s="238">
        <v>1</v>
      </c>
      <c r="I1475" s="239"/>
      <c r="J1475" s="234"/>
      <c r="K1475" s="234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173</v>
      </c>
      <c r="AU1475" s="244" t="s">
        <v>106</v>
      </c>
      <c r="AV1475" s="13" t="s">
        <v>106</v>
      </c>
      <c r="AW1475" s="13" t="s">
        <v>33</v>
      </c>
      <c r="AX1475" s="13" t="s">
        <v>80</v>
      </c>
      <c r="AY1475" s="244" t="s">
        <v>163</v>
      </c>
    </row>
    <row r="1476" s="2" customFormat="1" ht="33" customHeight="1">
      <c r="A1476" s="40"/>
      <c r="B1476" s="41"/>
      <c r="C1476" s="220" t="s">
        <v>3319</v>
      </c>
      <c r="D1476" s="220" t="s">
        <v>166</v>
      </c>
      <c r="E1476" s="221" t="s">
        <v>3320</v>
      </c>
      <c r="F1476" s="222" t="s">
        <v>3321</v>
      </c>
      <c r="G1476" s="223" t="s">
        <v>355</v>
      </c>
      <c r="H1476" s="224">
        <v>1</v>
      </c>
      <c r="I1476" s="225"/>
      <c r="J1476" s="226">
        <f>ROUND(I1476*H1476,2)</f>
        <v>0</v>
      </c>
      <c r="K1476" s="222" t="s">
        <v>19</v>
      </c>
      <c r="L1476" s="46"/>
      <c r="M1476" s="227" t="s">
        <v>19</v>
      </c>
      <c r="N1476" s="228" t="s">
        <v>44</v>
      </c>
      <c r="O1476" s="86"/>
      <c r="P1476" s="229">
        <f>O1476*H1476</f>
        <v>0</v>
      </c>
      <c r="Q1476" s="229">
        <v>0</v>
      </c>
      <c r="R1476" s="229">
        <f>Q1476*H1476</f>
        <v>0</v>
      </c>
      <c r="S1476" s="229">
        <v>0</v>
      </c>
      <c r="T1476" s="230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31" t="s">
        <v>171</v>
      </c>
      <c r="AT1476" s="231" t="s">
        <v>166</v>
      </c>
      <c r="AU1476" s="231" t="s">
        <v>106</v>
      </c>
      <c r="AY1476" s="19" t="s">
        <v>163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9" t="s">
        <v>106</v>
      </c>
      <c r="BK1476" s="232">
        <f>ROUND(I1476*H1476,2)</f>
        <v>0</v>
      </c>
      <c r="BL1476" s="19" t="s">
        <v>171</v>
      </c>
      <c r="BM1476" s="231" t="s">
        <v>3322</v>
      </c>
    </row>
    <row r="1477" s="13" customFormat="1">
      <c r="A1477" s="13"/>
      <c r="B1477" s="233"/>
      <c r="C1477" s="234"/>
      <c r="D1477" s="235" t="s">
        <v>173</v>
      </c>
      <c r="E1477" s="236" t="s">
        <v>19</v>
      </c>
      <c r="F1477" s="237" t="s">
        <v>3323</v>
      </c>
      <c r="G1477" s="234"/>
      <c r="H1477" s="238">
        <v>1</v>
      </c>
      <c r="I1477" s="239"/>
      <c r="J1477" s="234"/>
      <c r="K1477" s="234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173</v>
      </c>
      <c r="AU1477" s="244" t="s">
        <v>106</v>
      </c>
      <c r="AV1477" s="13" t="s">
        <v>106</v>
      </c>
      <c r="AW1477" s="13" t="s">
        <v>33</v>
      </c>
      <c r="AX1477" s="13" t="s">
        <v>80</v>
      </c>
      <c r="AY1477" s="244" t="s">
        <v>163</v>
      </c>
    </row>
    <row r="1478" s="2" customFormat="1" ht="33" customHeight="1">
      <c r="A1478" s="40"/>
      <c r="B1478" s="41"/>
      <c r="C1478" s="220" t="s">
        <v>3324</v>
      </c>
      <c r="D1478" s="220" t="s">
        <v>166</v>
      </c>
      <c r="E1478" s="221" t="s">
        <v>3325</v>
      </c>
      <c r="F1478" s="222" t="s">
        <v>3326</v>
      </c>
      <c r="G1478" s="223" t="s">
        <v>355</v>
      </c>
      <c r="H1478" s="224">
        <v>1</v>
      </c>
      <c r="I1478" s="225"/>
      <c r="J1478" s="226">
        <f>ROUND(I1478*H1478,2)</f>
        <v>0</v>
      </c>
      <c r="K1478" s="222" t="s">
        <v>19</v>
      </c>
      <c r="L1478" s="46"/>
      <c r="M1478" s="227" t="s">
        <v>19</v>
      </c>
      <c r="N1478" s="228" t="s">
        <v>44</v>
      </c>
      <c r="O1478" s="86"/>
      <c r="P1478" s="229">
        <f>O1478*H1478</f>
        <v>0</v>
      </c>
      <c r="Q1478" s="229">
        <v>0</v>
      </c>
      <c r="R1478" s="229">
        <f>Q1478*H1478</f>
        <v>0</v>
      </c>
      <c r="S1478" s="229">
        <v>0</v>
      </c>
      <c r="T1478" s="230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1" t="s">
        <v>171</v>
      </c>
      <c r="AT1478" s="231" t="s">
        <v>166</v>
      </c>
      <c r="AU1478" s="231" t="s">
        <v>106</v>
      </c>
      <c r="AY1478" s="19" t="s">
        <v>163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9" t="s">
        <v>106</v>
      </c>
      <c r="BK1478" s="232">
        <f>ROUND(I1478*H1478,2)</f>
        <v>0</v>
      </c>
      <c r="BL1478" s="19" t="s">
        <v>171</v>
      </c>
      <c r="BM1478" s="231" t="s">
        <v>3327</v>
      </c>
    </row>
    <row r="1479" s="13" customFormat="1">
      <c r="A1479" s="13"/>
      <c r="B1479" s="233"/>
      <c r="C1479" s="234"/>
      <c r="D1479" s="235" t="s">
        <v>173</v>
      </c>
      <c r="E1479" s="236" t="s">
        <v>19</v>
      </c>
      <c r="F1479" s="237" t="s">
        <v>3328</v>
      </c>
      <c r="G1479" s="234"/>
      <c r="H1479" s="238">
        <v>1</v>
      </c>
      <c r="I1479" s="239"/>
      <c r="J1479" s="234"/>
      <c r="K1479" s="234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173</v>
      </c>
      <c r="AU1479" s="244" t="s">
        <v>106</v>
      </c>
      <c r="AV1479" s="13" t="s">
        <v>106</v>
      </c>
      <c r="AW1479" s="13" t="s">
        <v>33</v>
      </c>
      <c r="AX1479" s="13" t="s">
        <v>80</v>
      </c>
      <c r="AY1479" s="244" t="s">
        <v>163</v>
      </c>
    </row>
    <row r="1480" s="2" customFormat="1" ht="33" customHeight="1">
      <c r="A1480" s="40"/>
      <c r="B1480" s="41"/>
      <c r="C1480" s="220" t="s">
        <v>3329</v>
      </c>
      <c r="D1480" s="220" t="s">
        <v>166</v>
      </c>
      <c r="E1480" s="221" t="s">
        <v>3330</v>
      </c>
      <c r="F1480" s="222" t="s">
        <v>3331</v>
      </c>
      <c r="G1480" s="223" t="s">
        <v>394</v>
      </c>
      <c r="H1480" s="224">
        <v>1</v>
      </c>
      <c r="I1480" s="225"/>
      <c r="J1480" s="226">
        <f>ROUND(I1480*H1480,2)</f>
        <v>0</v>
      </c>
      <c r="K1480" s="222" t="s">
        <v>19</v>
      </c>
      <c r="L1480" s="46"/>
      <c r="M1480" s="227" t="s">
        <v>19</v>
      </c>
      <c r="N1480" s="228" t="s">
        <v>44</v>
      </c>
      <c r="O1480" s="86"/>
      <c r="P1480" s="229">
        <f>O1480*H1480</f>
        <v>0</v>
      </c>
      <c r="Q1480" s="229">
        <v>0</v>
      </c>
      <c r="R1480" s="229">
        <f>Q1480*H1480</f>
        <v>0</v>
      </c>
      <c r="S1480" s="229">
        <v>0</v>
      </c>
      <c r="T1480" s="230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31" t="s">
        <v>255</v>
      </c>
      <c r="AT1480" s="231" t="s">
        <v>166</v>
      </c>
      <c r="AU1480" s="231" t="s">
        <v>106</v>
      </c>
      <c r="AY1480" s="19" t="s">
        <v>163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9" t="s">
        <v>106</v>
      </c>
      <c r="BK1480" s="232">
        <f>ROUND(I1480*H1480,2)</f>
        <v>0</v>
      </c>
      <c r="BL1480" s="19" t="s">
        <v>255</v>
      </c>
      <c r="BM1480" s="231" t="s">
        <v>3332</v>
      </c>
    </row>
    <row r="1481" s="2" customFormat="1" ht="16.5" customHeight="1">
      <c r="A1481" s="40"/>
      <c r="B1481" s="41"/>
      <c r="C1481" s="220" t="s">
        <v>3333</v>
      </c>
      <c r="D1481" s="220" t="s">
        <v>166</v>
      </c>
      <c r="E1481" s="221" t="s">
        <v>3334</v>
      </c>
      <c r="F1481" s="222" t="s">
        <v>3335</v>
      </c>
      <c r="G1481" s="223" t="s">
        <v>394</v>
      </c>
      <c r="H1481" s="224">
        <v>1</v>
      </c>
      <c r="I1481" s="225"/>
      <c r="J1481" s="226">
        <f>ROUND(I1481*H1481,2)</f>
        <v>0</v>
      </c>
      <c r="K1481" s="222" t="s">
        <v>19</v>
      </c>
      <c r="L1481" s="46"/>
      <c r="M1481" s="227" t="s">
        <v>19</v>
      </c>
      <c r="N1481" s="228" t="s">
        <v>44</v>
      </c>
      <c r="O1481" s="86"/>
      <c r="P1481" s="229">
        <f>O1481*H1481</f>
        <v>0</v>
      </c>
      <c r="Q1481" s="229">
        <v>0</v>
      </c>
      <c r="R1481" s="229">
        <f>Q1481*H1481</f>
        <v>0</v>
      </c>
      <c r="S1481" s="229">
        <v>0</v>
      </c>
      <c r="T1481" s="230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31" t="s">
        <v>255</v>
      </c>
      <c r="AT1481" s="231" t="s">
        <v>166</v>
      </c>
      <c r="AU1481" s="231" t="s">
        <v>106</v>
      </c>
      <c r="AY1481" s="19" t="s">
        <v>163</v>
      </c>
      <c r="BE1481" s="232">
        <f>IF(N1481="základní",J1481,0)</f>
        <v>0</v>
      </c>
      <c r="BF1481" s="232">
        <f>IF(N1481="snížená",J1481,0)</f>
        <v>0</v>
      </c>
      <c r="BG1481" s="232">
        <f>IF(N1481="zákl. přenesená",J1481,0)</f>
        <v>0</v>
      </c>
      <c r="BH1481" s="232">
        <f>IF(N1481="sníž. přenesená",J1481,0)</f>
        <v>0</v>
      </c>
      <c r="BI1481" s="232">
        <f>IF(N1481="nulová",J1481,0)</f>
        <v>0</v>
      </c>
      <c r="BJ1481" s="19" t="s">
        <v>106</v>
      </c>
      <c r="BK1481" s="232">
        <f>ROUND(I1481*H1481,2)</f>
        <v>0</v>
      </c>
      <c r="BL1481" s="19" t="s">
        <v>255</v>
      </c>
      <c r="BM1481" s="231" t="s">
        <v>3336</v>
      </c>
    </row>
    <row r="1482" s="2" customFormat="1" ht="21.75" customHeight="1">
      <c r="A1482" s="40"/>
      <c r="B1482" s="41"/>
      <c r="C1482" s="220" t="s">
        <v>3337</v>
      </c>
      <c r="D1482" s="220" t="s">
        <v>166</v>
      </c>
      <c r="E1482" s="221" t="s">
        <v>3338</v>
      </c>
      <c r="F1482" s="222" t="s">
        <v>3339</v>
      </c>
      <c r="G1482" s="223" t="s">
        <v>420</v>
      </c>
      <c r="H1482" s="224">
        <v>1</v>
      </c>
      <c r="I1482" s="225"/>
      <c r="J1482" s="226">
        <f>ROUND(I1482*H1482,2)</f>
        <v>0</v>
      </c>
      <c r="K1482" s="222" t="s">
        <v>19</v>
      </c>
      <c r="L1482" s="46"/>
      <c r="M1482" s="227" t="s">
        <v>19</v>
      </c>
      <c r="N1482" s="228" t="s">
        <v>44</v>
      </c>
      <c r="O1482" s="86"/>
      <c r="P1482" s="229">
        <f>O1482*H1482</f>
        <v>0</v>
      </c>
      <c r="Q1482" s="229">
        <v>0</v>
      </c>
      <c r="R1482" s="229">
        <f>Q1482*H1482</f>
        <v>0</v>
      </c>
      <c r="S1482" s="229">
        <v>0</v>
      </c>
      <c r="T1482" s="230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31" t="s">
        <v>255</v>
      </c>
      <c r="AT1482" s="231" t="s">
        <v>166</v>
      </c>
      <c r="AU1482" s="231" t="s">
        <v>106</v>
      </c>
      <c r="AY1482" s="19" t="s">
        <v>163</v>
      </c>
      <c r="BE1482" s="232">
        <f>IF(N1482="základní",J1482,0)</f>
        <v>0</v>
      </c>
      <c r="BF1482" s="232">
        <f>IF(N1482="snížená",J1482,0)</f>
        <v>0</v>
      </c>
      <c r="BG1482" s="232">
        <f>IF(N1482="zákl. přenesená",J1482,0)</f>
        <v>0</v>
      </c>
      <c r="BH1482" s="232">
        <f>IF(N1482="sníž. přenesená",J1482,0)</f>
        <v>0</v>
      </c>
      <c r="BI1482" s="232">
        <f>IF(N1482="nulová",J1482,0)</f>
        <v>0</v>
      </c>
      <c r="BJ1482" s="19" t="s">
        <v>106</v>
      </c>
      <c r="BK1482" s="232">
        <f>ROUND(I1482*H1482,2)</f>
        <v>0</v>
      </c>
      <c r="BL1482" s="19" t="s">
        <v>255</v>
      </c>
      <c r="BM1482" s="231" t="s">
        <v>3340</v>
      </c>
    </row>
    <row r="1483" s="13" customFormat="1">
      <c r="A1483" s="13"/>
      <c r="B1483" s="233"/>
      <c r="C1483" s="234"/>
      <c r="D1483" s="235" t="s">
        <v>173</v>
      </c>
      <c r="E1483" s="236" t="s">
        <v>19</v>
      </c>
      <c r="F1483" s="237" t="s">
        <v>3341</v>
      </c>
      <c r="G1483" s="234"/>
      <c r="H1483" s="238">
        <v>1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173</v>
      </c>
      <c r="AU1483" s="244" t="s">
        <v>106</v>
      </c>
      <c r="AV1483" s="13" t="s">
        <v>106</v>
      </c>
      <c r="AW1483" s="13" t="s">
        <v>33</v>
      </c>
      <c r="AX1483" s="13" t="s">
        <v>72</v>
      </c>
      <c r="AY1483" s="244" t="s">
        <v>163</v>
      </c>
    </row>
    <row r="1484" s="14" customFormat="1">
      <c r="A1484" s="14"/>
      <c r="B1484" s="245"/>
      <c r="C1484" s="246"/>
      <c r="D1484" s="235" t="s">
        <v>173</v>
      </c>
      <c r="E1484" s="247" t="s">
        <v>19</v>
      </c>
      <c r="F1484" s="248" t="s">
        <v>175</v>
      </c>
      <c r="G1484" s="246"/>
      <c r="H1484" s="249">
        <v>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173</v>
      </c>
      <c r="AU1484" s="255" t="s">
        <v>106</v>
      </c>
      <c r="AV1484" s="14" t="s">
        <v>171</v>
      </c>
      <c r="AW1484" s="14" t="s">
        <v>33</v>
      </c>
      <c r="AX1484" s="14" t="s">
        <v>80</v>
      </c>
      <c r="AY1484" s="255" t="s">
        <v>163</v>
      </c>
    </row>
    <row r="1485" s="2" customFormat="1" ht="33" customHeight="1">
      <c r="A1485" s="40"/>
      <c r="B1485" s="41"/>
      <c r="C1485" s="220" t="s">
        <v>3342</v>
      </c>
      <c r="D1485" s="220" t="s">
        <v>166</v>
      </c>
      <c r="E1485" s="221" t="s">
        <v>3343</v>
      </c>
      <c r="F1485" s="222" t="s">
        <v>3344</v>
      </c>
      <c r="G1485" s="223" t="s">
        <v>420</v>
      </c>
      <c r="H1485" s="224">
        <v>1</v>
      </c>
      <c r="I1485" s="225"/>
      <c r="J1485" s="226">
        <f>ROUND(I1485*H1485,2)</f>
        <v>0</v>
      </c>
      <c r="K1485" s="222" t="s">
        <v>19</v>
      </c>
      <c r="L1485" s="46"/>
      <c r="M1485" s="227" t="s">
        <v>19</v>
      </c>
      <c r="N1485" s="228" t="s">
        <v>44</v>
      </c>
      <c r="O1485" s="86"/>
      <c r="P1485" s="229">
        <f>O1485*H1485</f>
        <v>0</v>
      </c>
      <c r="Q1485" s="229">
        <v>0</v>
      </c>
      <c r="R1485" s="229">
        <f>Q1485*H1485</f>
        <v>0</v>
      </c>
      <c r="S1485" s="229">
        <v>0</v>
      </c>
      <c r="T1485" s="230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31" t="s">
        <v>255</v>
      </c>
      <c r="AT1485" s="231" t="s">
        <v>166</v>
      </c>
      <c r="AU1485" s="231" t="s">
        <v>106</v>
      </c>
      <c r="AY1485" s="19" t="s">
        <v>163</v>
      </c>
      <c r="BE1485" s="232">
        <f>IF(N1485="základní",J1485,0)</f>
        <v>0</v>
      </c>
      <c r="BF1485" s="232">
        <f>IF(N1485="snížená",J1485,0)</f>
        <v>0</v>
      </c>
      <c r="BG1485" s="232">
        <f>IF(N1485="zákl. přenesená",J1485,0)</f>
        <v>0</v>
      </c>
      <c r="BH1485" s="232">
        <f>IF(N1485="sníž. přenesená",J1485,0)</f>
        <v>0</v>
      </c>
      <c r="BI1485" s="232">
        <f>IF(N1485="nulová",J1485,0)</f>
        <v>0</v>
      </c>
      <c r="BJ1485" s="19" t="s">
        <v>106</v>
      </c>
      <c r="BK1485" s="232">
        <f>ROUND(I1485*H1485,2)</f>
        <v>0</v>
      </c>
      <c r="BL1485" s="19" t="s">
        <v>255</v>
      </c>
      <c r="BM1485" s="231" t="s">
        <v>3345</v>
      </c>
    </row>
    <row r="1486" s="13" customFormat="1">
      <c r="A1486" s="13"/>
      <c r="B1486" s="233"/>
      <c r="C1486" s="234"/>
      <c r="D1486" s="235" t="s">
        <v>173</v>
      </c>
      <c r="E1486" s="236" t="s">
        <v>19</v>
      </c>
      <c r="F1486" s="237" t="s">
        <v>3346</v>
      </c>
      <c r="G1486" s="234"/>
      <c r="H1486" s="238">
        <v>1</v>
      </c>
      <c r="I1486" s="239"/>
      <c r="J1486" s="234"/>
      <c r="K1486" s="234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173</v>
      </c>
      <c r="AU1486" s="244" t="s">
        <v>106</v>
      </c>
      <c r="AV1486" s="13" t="s">
        <v>106</v>
      </c>
      <c r="AW1486" s="13" t="s">
        <v>33</v>
      </c>
      <c r="AX1486" s="13" t="s">
        <v>72</v>
      </c>
      <c r="AY1486" s="244" t="s">
        <v>163</v>
      </c>
    </row>
    <row r="1487" s="14" customFormat="1">
      <c r="A1487" s="14"/>
      <c r="B1487" s="245"/>
      <c r="C1487" s="246"/>
      <c r="D1487" s="235" t="s">
        <v>173</v>
      </c>
      <c r="E1487" s="247" t="s">
        <v>19</v>
      </c>
      <c r="F1487" s="248" t="s">
        <v>175</v>
      </c>
      <c r="G1487" s="246"/>
      <c r="H1487" s="249">
        <v>1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173</v>
      </c>
      <c r="AU1487" s="255" t="s">
        <v>106</v>
      </c>
      <c r="AV1487" s="14" t="s">
        <v>171</v>
      </c>
      <c r="AW1487" s="14" t="s">
        <v>33</v>
      </c>
      <c r="AX1487" s="14" t="s">
        <v>80</v>
      </c>
      <c r="AY1487" s="255" t="s">
        <v>163</v>
      </c>
    </row>
    <row r="1488" s="2" customFormat="1" ht="21.75" customHeight="1">
      <c r="A1488" s="40"/>
      <c r="B1488" s="41"/>
      <c r="C1488" s="220" t="s">
        <v>3347</v>
      </c>
      <c r="D1488" s="220" t="s">
        <v>166</v>
      </c>
      <c r="E1488" s="221" t="s">
        <v>3348</v>
      </c>
      <c r="F1488" s="222" t="s">
        <v>3349</v>
      </c>
      <c r="G1488" s="223" t="s">
        <v>420</v>
      </c>
      <c r="H1488" s="224">
        <v>23</v>
      </c>
      <c r="I1488" s="225"/>
      <c r="J1488" s="226">
        <f>ROUND(I1488*H1488,2)</f>
        <v>0</v>
      </c>
      <c r="K1488" s="222" t="s">
        <v>19</v>
      </c>
      <c r="L1488" s="46"/>
      <c r="M1488" s="227" t="s">
        <v>19</v>
      </c>
      <c r="N1488" s="228" t="s">
        <v>44</v>
      </c>
      <c r="O1488" s="86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31" t="s">
        <v>255</v>
      </c>
      <c r="AT1488" s="231" t="s">
        <v>166</v>
      </c>
      <c r="AU1488" s="231" t="s">
        <v>106</v>
      </c>
      <c r="AY1488" s="19" t="s">
        <v>163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9" t="s">
        <v>106</v>
      </c>
      <c r="BK1488" s="232">
        <f>ROUND(I1488*H1488,2)</f>
        <v>0</v>
      </c>
      <c r="BL1488" s="19" t="s">
        <v>255</v>
      </c>
      <c r="BM1488" s="231" t="s">
        <v>3350</v>
      </c>
    </row>
    <row r="1489" s="13" customFormat="1">
      <c r="A1489" s="13"/>
      <c r="B1489" s="233"/>
      <c r="C1489" s="234"/>
      <c r="D1489" s="235" t="s">
        <v>173</v>
      </c>
      <c r="E1489" s="236" t="s">
        <v>19</v>
      </c>
      <c r="F1489" s="237" t="s">
        <v>3351</v>
      </c>
      <c r="G1489" s="234"/>
      <c r="H1489" s="238">
        <v>23</v>
      </c>
      <c r="I1489" s="239"/>
      <c r="J1489" s="234"/>
      <c r="K1489" s="234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173</v>
      </c>
      <c r="AU1489" s="244" t="s">
        <v>106</v>
      </c>
      <c r="AV1489" s="13" t="s">
        <v>106</v>
      </c>
      <c r="AW1489" s="13" t="s">
        <v>33</v>
      </c>
      <c r="AX1489" s="13" t="s">
        <v>72</v>
      </c>
      <c r="AY1489" s="244" t="s">
        <v>163</v>
      </c>
    </row>
    <row r="1490" s="14" customFormat="1">
      <c r="A1490" s="14"/>
      <c r="B1490" s="245"/>
      <c r="C1490" s="246"/>
      <c r="D1490" s="235" t="s">
        <v>173</v>
      </c>
      <c r="E1490" s="247" t="s">
        <v>19</v>
      </c>
      <c r="F1490" s="248" t="s">
        <v>175</v>
      </c>
      <c r="G1490" s="246"/>
      <c r="H1490" s="249">
        <v>23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173</v>
      </c>
      <c r="AU1490" s="255" t="s">
        <v>106</v>
      </c>
      <c r="AV1490" s="14" t="s">
        <v>171</v>
      </c>
      <c r="AW1490" s="14" t="s">
        <v>33</v>
      </c>
      <c r="AX1490" s="14" t="s">
        <v>80</v>
      </c>
      <c r="AY1490" s="255" t="s">
        <v>163</v>
      </c>
    </row>
    <row r="1491" s="2" customFormat="1" ht="21.75" customHeight="1">
      <c r="A1491" s="40"/>
      <c r="B1491" s="41"/>
      <c r="C1491" s="220" t="s">
        <v>3352</v>
      </c>
      <c r="D1491" s="220" t="s">
        <v>166</v>
      </c>
      <c r="E1491" s="221" t="s">
        <v>3353</v>
      </c>
      <c r="F1491" s="222" t="s">
        <v>3354</v>
      </c>
      <c r="G1491" s="223" t="s">
        <v>420</v>
      </c>
      <c r="H1491" s="224">
        <v>1</v>
      </c>
      <c r="I1491" s="225"/>
      <c r="J1491" s="226">
        <f>ROUND(I1491*H1491,2)</f>
        <v>0</v>
      </c>
      <c r="K1491" s="222" t="s">
        <v>19</v>
      </c>
      <c r="L1491" s="46"/>
      <c r="M1491" s="227" t="s">
        <v>19</v>
      </c>
      <c r="N1491" s="228" t="s">
        <v>44</v>
      </c>
      <c r="O1491" s="86"/>
      <c r="P1491" s="229">
        <f>O1491*H1491</f>
        <v>0</v>
      </c>
      <c r="Q1491" s="229">
        <v>0</v>
      </c>
      <c r="R1491" s="229">
        <f>Q1491*H1491</f>
        <v>0</v>
      </c>
      <c r="S1491" s="229">
        <v>0</v>
      </c>
      <c r="T1491" s="230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31" t="s">
        <v>255</v>
      </c>
      <c r="AT1491" s="231" t="s">
        <v>166</v>
      </c>
      <c r="AU1491" s="231" t="s">
        <v>106</v>
      </c>
      <c r="AY1491" s="19" t="s">
        <v>163</v>
      </c>
      <c r="BE1491" s="232">
        <f>IF(N1491="základní",J1491,0)</f>
        <v>0</v>
      </c>
      <c r="BF1491" s="232">
        <f>IF(N1491="snížená",J1491,0)</f>
        <v>0</v>
      </c>
      <c r="BG1491" s="232">
        <f>IF(N1491="zákl. přenesená",J1491,0)</f>
        <v>0</v>
      </c>
      <c r="BH1491" s="232">
        <f>IF(N1491="sníž. přenesená",J1491,0)</f>
        <v>0</v>
      </c>
      <c r="BI1491" s="232">
        <f>IF(N1491="nulová",J1491,0)</f>
        <v>0</v>
      </c>
      <c r="BJ1491" s="19" t="s">
        <v>106</v>
      </c>
      <c r="BK1491" s="232">
        <f>ROUND(I1491*H1491,2)</f>
        <v>0</v>
      </c>
      <c r="BL1491" s="19" t="s">
        <v>255</v>
      </c>
      <c r="BM1491" s="231" t="s">
        <v>3355</v>
      </c>
    </row>
    <row r="1492" s="13" customFormat="1">
      <c r="A1492" s="13"/>
      <c r="B1492" s="233"/>
      <c r="C1492" s="234"/>
      <c r="D1492" s="235" t="s">
        <v>173</v>
      </c>
      <c r="E1492" s="236" t="s">
        <v>19</v>
      </c>
      <c r="F1492" s="237" t="s">
        <v>3356</v>
      </c>
      <c r="G1492" s="234"/>
      <c r="H1492" s="238">
        <v>1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173</v>
      </c>
      <c r="AU1492" s="244" t="s">
        <v>106</v>
      </c>
      <c r="AV1492" s="13" t="s">
        <v>106</v>
      </c>
      <c r="AW1492" s="13" t="s">
        <v>33</v>
      </c>
      <c r="AX1492" s="13" t="s">
        <v>80</v>
      </c>
      <c r="AY1492" s="244" t="s">
        <v>163</v>
      </c>
    </row>
    <row r="1493" s="2" customFormat="1" ht="21.75" customHeight="1">
      <c r="A1493" s="40"/>
      <c r="B1493" s="41"/>
      <c r="C1493" s="220" t="s">
        <v>3357</v>
      </c>
      <c r="D1493" s="220" t="s">
        <v>166</v>
      </c>
      <c r="E1493" s="221" t="s">
        <v>3358</v>
      </c>
      <c r="F1493" s="222" t="s">
        <v>3359</v>
      </c>
      <c r="G1493" s="223" t="s">
        <v>394</v>
      </c>
      <c r="H1493" s="224">
        <v>1</v>
      </c>
      <c r="I1493" s="225"/>
      <c r="J1493" s="226">
        <f>ROUND(I1493*H1493,2)</f>
        <v>0</v>
      </c>
      <c r="K1493" s="222" t="s">
        <v>19</v>
      </c>
      <c r="L1493" s="46"/>
      <c r="M1493" s="227" t="s">
        <v>19</v>
      </c>
      <c r="N1493" s="228" t="s">
        <v>44</v>
      </c>
      <c r="O1493" s="86"/>
      <c r="P1493" s="229">
        <f>O1493*H1493</f>
        <v>0</v>
      </c>
      <c r="Q1493" s="229">
        <v>0</v>
      </c>
      <c r="R1493" s="229">
        <f>Q1493*H1493</f>
        <v>0</v>
      </c>
      <c r="S1493" s="229">
        <v>0</v>
      </c>
      <c r="T1493" s="230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31" t="s">
        <v>255</v>
      </c>
      <c r="AT1493" s="231" t="s">
        <v>166</v>
      </c>
      <c r="AU1493" s="231" t="s">
        <v>106</v>
      </c>
      <c r="AY1493" s="19" t="s">
        <v>163</v>
      </c>
      <c r="BE1493" s="232">
        <f>IF(N1493="základní",J1493,0)</f>
        <v>0</v>
      </c>
      <c r="BF1493" s="232">
        <f>IF(N1493="snížená",J1493,0)</f>
        <v>0</v>
      </c>
      <c r="BG1493" s="232">
        <f>IF(N1493="zákl. přenesená",J1493,0)</f>
        <v>0</v>
      </c>
      <c r="BH1493" s="232">
        <f>IF(N1493="sníž. přenesená",J1493,0)</f>
        <v>0</v>
      </c>
      <c r="BI1493" s="232">
        <f>IF(N1493="nulová",J1493,0)</f>
        <v>0</v>
      </c>
      <c r="BJ1493" s="19" t="s">
        <v>106</v>
      </c>
      <c r="BK1493" s="232">
        <f>ROUND(I1493*H1493,2)</f>
        <v>0</v>
      </c>
      <c r="BL1493" s="19" t="s">
        <v>255</v>
      </c>
      <c r="BM1493" s="231" t="s">
        <v>3360</v>
      </c>
    </row>
    <row r="1494" s="13" customFormat="1">
      <c r="A1494" s="13"/>
      <c r="B1494" s="233"/>
      <c r="C1494" s="234"/>
      <c r="D1494" s="235" t="s">
        <v>173</v>
      </c>
      <c r="E1494" s="236" t="s">
        <v>19</v>
      </c>
      <c r="F1494" s="237" t="s">
        <v>3361</v>
      </c>
      <c r="G1494" s="234"/>
      <c r="H1494" s="238">
        <v>1</v>
      </c>
      <c r="I1494" s="239"/>
      <c r="J1494" s="234"/>
      <c r="K1494" s="234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173</v>
      </c>
      <c r="AU1494" s="244" t="s">
        <v>106</v>
      </c>
      <c r="AV1494" s="13" t="s">
        <v>106</v>
      </c>
      <c r="AW1494" s="13" t="s">
        <v>33</v>
      </c>
      <c r="AX1494" s="13" t="s">
        <v>80</v>
      </c>
      <c r="AY1494" s="244" t="s">
        <v>163</v>
      </c>
    </row>
    <row r="1495" s="2" customFormat="1" ht="16.5" customHeight="1">
      <c r="A1495" s="40"/>
      <c r="B1495" s="41"/>
      <c r="C1495" s="220" t="s">
        <v>3362</v>
      </c>
      <c r="D1495" s="220" t="s">
        <v>166</v>
      </c>
      <c r="E1495" s="221" t="s">
        <v>3363</v>
      </c>
      <c r="F1495" s="222" t="s">
        <v>3364</v>
      </c>
      <c r="G1495" s="223" t="s">
        <v>420</v>
      </c>
      <c r="H1495" s="224">
        <v>2</v>
      </c>
      <c r="I1495" s="225"/>
      <c r="J1495" s="226">
        <f>ROUND(I1495*H1495,2)</f>
        <v>0</v>
      </c>
      <c r="K1495" s="222" t="s">
        <v>19</v>
      </c>
      <c r="L1495" s="46"/>
      <c r="M1495" s="227" t="s">
        <v>19</v>
      </c>
      <c r="N1495" s="228" t="s">
        <v>44</v>
      </c>
      <c r="O1495" s="86"/>
      <c r="P1495" s="229">
        <f>O1495*H1495</f>
        <v>0</v>
      </c>
      <c r="Q1495" s="229">
        <v>0</v>
      </c>
      <c r="R1495" s="229">
        <f>Q1495*H1495</f>
        <v>0</v>
      </c>
      <c r="S1495" s="229">
        <v>0</v>
      </c>
      <c r="T1495" s="230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31" t="s">
        <v>255</v>
      </c>
      <c r="AT1495" s="231" t="s">
        <v>166</v>
      </c>
      <c r="AU1495" s="231" t="s">
        <v>106</v>
      </c>
      <c r="AY1495" s="19" t="s">
        <v>163</v>
      </c>
      <c r="BE1495" s="232">
        <f>IF(N1495="základní",J1495,0)</f>
        <v>0</v>
      </c>
      <c r="BF1495" s="232">
        <f>IF(N1495="snížená",J1495,0)</f>
        <v>0</v>
      </c>
      <c r="BG1495" s="232">
        <f>IF(N1495="zákl. přenesená",J1495,0)</f>
        <v>0</v>
      </c>
      <c r="BH1495" s="232">
        <f>IF(N1495="sníž. přenesená",J1495,0)</f>
        <v>0</v>
      </c>
      <c r="BI1495" s="232">
        <f>IF(N1495="nulová",J1495,0)</f>
        <v>0</v>
      </c>
      <c r="BJ1495" s="19" t="s">
        <v>106</v>
      </c>
      <c r="BK1495" s="232">
        <f>ROUND(I1495*H1495,2)</f>
        <v>0</v>
      </c>
      <c r="BL1495" s="19" t="s">
        <v>255</v>
      </c>
      <c r="BM1495" s="231" t="s">
        <v>3365</v>
      </c>
    </row>
    <row r="1496" s="13" customFormat="1">
      <c r="A1496" s="13"/>
      <c r="B1496" s="233"/>
      <c r="C1496" s="234"/>
      <c r="D1496" s="235" t="s">
        <v>173</v>
      </c>
      <c r="E1496" s="236" t="s">
        <v>19</v>
      </c>
      <c r="F1496" s="237" t="s">
        <v>3366</v>
      </c>
      <c r="G1496" s="234"/>
      <c r="H1496" s="238">
        <v>2</v>
      </c>
      <c r="I1496" s="239"/>
      <c r="J1496" s="234"/>
      <c r="K1496" s="234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173</v>
      </c>
      <c r="AU1496" s="244" t="s">
        <v>106</v>
      </c>
      <c r="AV1496" s="13" t="s">
        <v>106</v>
      </c>
      <c r="AW1496" s="13" t="s">
        <v>33</v>
      </c>
      <c r="AX1496" s="13" t="s">
        <v>80</v>
      </c>
      <c r="AY1496" s="244" t="s">
        <v>163</v>
      </c>
    </row>
    <row r="1497" s="2" customFormat="1" ht="16.5" customHeight="1">
      <c r="A1497" s="40"/>
      <c r="B1497" s="41"/>
      <c r="C1497" s="220" t="s">
        <v>3367</v>
      </c>
      <c r="D1497" s="220" t="s">
        <v>166</v>
      </c>
      <c r="E1497" s="221" t="s">
        <v>3368</v>
      </c>
      <c r="F1497" s="222" t="s">
        <v>3369</v>
      </c>
      <c r="G1497" s="223" t="s">
        <v>420</v>
      </c>
      <c r="H1497" s="224">
        <v>1</v>
      </c>
      <c r="I1497" s="225"/>
      <c r="J1497" s="226">
        <f>ROUND(I1497*H1497,2)</f>
        <v>0</v>
      </c>
      <c r="K1497" s="222" t="s">
        <v>19</v>
      </c>
      <c r="L1497" s="46"/>
      <c r="M1497" s="227" t="s">
        <v>19</v>
      </c>
      <c r="N1497" s="228" t="s">
        <v>44</v>
      </c>
      <c r="O1497" s="86"/>
      <c r="P1497" s="229">
        <f>O1497*H1497</f>
        <v>0</v>
      </c>
      <c r="Q1497" s="229">
        <v>0</v>
      </c>
      <c r="R1497" s="229">
        <f>Q1497*H1497</f>
        <v>0</v>
      </c>
      <c r="S1497" s="229">
        <v>0</v>
      </c>
      <c r="T1497" s="230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31" t="s">
        <v>255</v>
      </c>
      <c r="AT1497" s="231" t="s">
        <v>166</v>
      </c>
      <c r="AU1497" s="231" t="s">
        <v>106</v>
      </c>
      <c r="AY1497" s="19" t="s">
        <v>163</v>
      </c>
      <c r="BE1497" s="232">
        <f>IF(N1497="základní",J1497,0)</f>
        <v>0</v>
      </c>
      <c r="BF1497" s="232">
        <f>IF(N1497="snížená",J1497,0)</f>
        <v>0</v>
      </c>
      <c r="BG1497" s="232">
        <f>IF(N1497="zákl. přenesená",J1497,0)</f>
        <v>0</v>
      </c>
      <c r="BH1497" s="232">
        <f>IF(N1497="sníž. přenesená",J1497,0)</f>
        <v>0</v>
      </c>
      <c r="BI1497" s="232">
        <f>IF(N1497="nulová",J1497,0)</f>
        <v>0</v>
      </c>
      <c r="BJ1497" s="19" t="s">
        <v>106</v>
      </c>
      <c r="BK1497" s="232">
        <f>ROUND(I1497*H1497,2)</f>
        <v>0</v>
      </c>
      <c r="BL1497" s="19" t="s">
        <v>255</v>
      </c>
      <c r="BM1497" s="231" t="s">
        <v>3370</v>
      </c>
    </row>
    <row r="1498" s="13" customFormat="1">
      <c r="A1498" s="13"/>
      <c r="B1498" s="233"/>
      <c r="C1498" s="234"/>
      <c r="D1498" s="235" t="s">
        <v>173</v>
      </c>
      <c r="E1498" s="236" t="s">
        <v>19</v>
      </c>
      <c r="F1498" s="237" t="s">
        <v>3371</v>
      </c>
      <c r="G1498" s="234"/>
      <c r="H1498" s="238">
        <v>1</v>
      </c>
      <c r="I1498" s="239"/>
      <c r="J1498" s="234"/>
      <c r="K1498" s="234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173</v>
      </c>
      <c r="AU1498" s="244" t="s">
        <v>106</v>
      </c>
      <c r="AV1498" s="13" t="s">
        <v>106</v>
      </c>
      <c r="AW1498" s="13" t="s">
        <v>33</v>
      </c>
      <c r="AX1498" s="13" t="s">
        <v>80</v>
      </c>
      <c r="AY1498" s="244" t="s">
        <v>163</v>
      </c>
    </row>
    <row r="1499" s="2" customFormat="1" ht="33" customHeight="1">
      <c r="A1499" s="40"/>
      <c r="B1499" s="41"/>
      <c r="C1499" s="220" t="s">
        <v>3372</v>
      </c>
      <c r="D1499" s="220" t="s">
        <v>166</v>
      </c>
      <c r="E1499" s="221" t="s">
        <v>3373</v>
      </c>
      <c r="F1499" s="222" t="s">
        <v>3374</v>
      </c>
      <c r="G1499" s="223" t="s">
        <v>420</v>
      </c>
      <c r="H1499" s="224">
        <v>1</v>
      </c>
      <c r="I1499" s="225"/>
      <c r="J1499" s="226">
        <f>ROUND(I1499*H1499,2)</f>
        <v>0</v>
      </c>
      <c r="K1499" s="222" t="s">
        <v>19</v>
      </c>
      <c r="L1499" s="46"/>
      <c r="M1499" s="227" t="s">
        <v>19</v>
      </c>
      <c r="N1499" s="228" t="s">
        <v>44</v>
      </c>
      <c r="O1499" s="86"/>
      <c r="P1499" s="229">
        <f>O1499*H1499</f>
        <v>0</v>
      </c>
      <c r="Q1499" s="229">
        <v>0</v>
      </c>
      <c r="R1499" s="229">
        <f>Q1499*H1499</f>
        <v>0</v>
      </c>
      <c r="S1499" s="229">
        <v>0</v>
      </c>
      <c r="T1499" s="230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31" t="s">
        <v>255</v>
      </c>
      <c r="AT1499" s="231" t="s">
        <v>166</v>
      </c>
      <c r="AU1499" s="231" t="s">
        <v>106</v>
      </c>
      <c r="AY1499" s="19" t="s">
        <v>163</v>
      </c>
      <c r="BE1499" s="232">
        <f>IF(N1499="základní",J1499,0)</f>
        <v>0</v>
      </c>
      <c r="BF1499" s="232">
        <f>IF(N1499="snížená",J1499,0)</f>
        <v>0</v>
      </c>
      <c r="BG1499" s="232">
        <f>IF(N1499="zákl. přenesená",J1499,0)</f>
        <v>0</v>
      </c>
      <c r="BH1499" s="232">
        <f>IF(N1499="sníž. přenesená",J1499,0)</f>
        <v>0</v>
      </c>
      <c r="BI1499" s="232">
        <f>IF(N1499="nulová",J1499,0)</f>
        <v>0</v>
      </c>
      <c r="BJ1499" s="19" t="s">
        <v>106</v>
      </c>
      <c r="BK1499" s="232">
        <f>ROUND(I1499*H1499,2)</f>
        <v>0</v>
      </c>
      <c r="BL1499" s="19" t="s">
        <v>255</v>
      </c>
      <c r="BM1499" s="231" t="s">
        <v>3375</v>
      </c>
    </row>
    <row r="1500" s="13" customFormat="1">
      <c r="A1500" s="13"/>
      <c r="B1500" s="233"/>
      <c r="C1500" s="234"/>
      <c r="D1500" s="235" t="s">
        <v>173</v>
      </c>
      <c r="E1500" s="236" t="s">
        <v>19</v>
      </c>
      <c r="F1500" s="237" t="s">
        <v>3376</v>
      </c>
      <c r="G1500" s="234"/>
      <c r="H1500" s="238">
        <v>1</v>
      </c>
      <c r="I1500" s="239"/>
      <c r="J1500" s="234"/>
      <c r="K1500" s="234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173</v>
      </c>
      <c r="AU1500" s="244" t="s">
        <v>106</v>
      </c>
      <c r="AV1500" s="13" t="s">
        <v>106</v>
      </c>
      <c r="AW1500" s="13" t="s">
        <v>33</v>
      </c>
      <c r="AX1500" s="13" t="s">
        <v>80</v>
      </c>
      <c r="AY1500" s="244" t="s">
        <v>163</v>
      </c>
    </row>
    <row r="1501" s="2" customFormat="1" ht="33" customHeight="1">
      <c r="A1501" s="40"/>
      <c r="B1501" s="41"/>
      <c r="C1501" s="220" t="s">
        <v>3377</v>
      </c>
      <c r="D1501" s="220" t="s">
        <v>166</v>
      </c>
      <c r="E1501" s="221" t="s">
        <v>3378</v>
      </c>
      <c r="F1501" s="222" t="s">
        <v>3379</v>
      </c>
      <c r="G1501" s="223" t="s">
        <v>420</v>
      </c>
      <c r="H1501" s="224">
        <v>1</v>
      </c>
      <c r="I1501" s="225"/>
      <c r="J1501" s="226">
        <f>ROUND(I1501*H1501,2)</f>
        <v>0</v>
      </c>
      <c r="K1501" s="222" t="s">
        <v>19</v>
      </c>
      <c r="L1501" s="46"/>
      <c r="M1501" s="227" t="s">
        <v>19</v>
      </c>
      <c r="N1501" s="228" t="s">
        <v>44</v>
      </c>
      <c r="O1501" s="86"/>
      <c r="P1501" s="229">
        <f>O1501*H1501</f>
        <v>0</v>
      </c>
      <c r="Q1501" s="229">
        <v>0</v>
      </c>
      <c r="R1501" s="229">
        <f>Q1501*H1501</f>
        <v>0</v>
      </c>
      <c r="S1501" s="229">
        <v>0</v>
      </c>
      <c r="T1501" s="230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31" t="s">
        <v>255</v>
      </c>
      <c r="AT1501" s="231" t="s">
        <v>166</v>
      </c>
      <c r="AU1501" s="231" t="s">
        <v>106</v>
      </c>
      <c r="AY1501" s="19" t="s">
        <v>163</v>
      </c>
      <c r="BE1501" s="232">
        <f>IF(N1501="základní",J1501,0)</f>
        <v>0</v>
      </c>
      <c r="BF1501" s="232">
        <f>IF(N1501="snížená",J1501,0)</f>
        <v>0</v>
      </c>
      <c r="BG1501" s="232">
        <f>IF(N1501="zákl. přenesená",J1501,0)</f>
        <v>0</v>
      </c>
      <c r="BH1501" s="232">
        <f>IF(N1501="sníž. přenesená",J1501,0)</f>
        <v>0</v>
      </c>
      <c r="BI1501" s="232">
        <f>IF(N1501="nulová",J1501,0)</f>
        <v>0</v>
      </c>
      <c r="BJ1501" s="19" t="s">
        <v>106</v>
      </c>
      <c r="BK1501" s="232">
        <f>ROUND(I1501*H1501,2)</f>
        <v>0</v>
      </c>
      <c r="BL1501" s="19" t="s">
        <v>255</v>
      </c>
      <c r="BM1501" s="231" t="s">
        <v>3380</v>
      </c>
    </row>
    <row r="1502" s="13" customFormat="1">
      <c r="A1502" s="13"/>
      <c r="B1502" s="233"/>
      <c r="C1502" s="234"/>
      <c r="D1502" s="235" t="s">
        <v>173</v>
      </c>
      <c r="E1502" s="236" t="s">
        <v>19</v>
      </c>
      <c r="F1502" s="237" t="s">
        <v>3381</v>
      </c>
      <c r="G1502" s="234"/>
      <c r="H1502" s="238">
        <v>1</v>
      </c>
      <c r="I1502" s="239"/>
      <c r="J1502" s="234"/>
      <c r="K1502" s="234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173</v>
      </c>
      <c r="AU1502" s="244" t="s">
        <v>106</v>
      </c>
      <c r="AV1502" s="13" t="s">
        <v>106</v>
      </c>
      <c r="AW1502" s="13" t="s">
        <v>33</v>
      </c>
      <c r="AX1502" s="13" t="s">
        <v>80</v>
      </c>
      <c r="AY1502" s="244" t="s">
        <v>163</v>
      </c>
    </row>
    <row r="1503" s="2" customFormat="1" ht="33" customHeight="1">
      <c r="A1503" s="40"/>
      <c r="B1503" s="41"/>
      <c r="C1503" s="220" t="s">
        <v>3382</v>
      </c>
      <c r="D1503" s="220" t="s">
        <v>166</v>
      </c>
      <c r="E1503" s="221" t="s">
        <v>3383</v>
      </c>
      <c r="F1503" s="222" t="s">
        <v>3384</v>
      </c>
      <c r="G1503" s="223" t="s">
        <v>420</v>
      </c>
      <c r="H1503" s="224">
        <v>1</v>
      </c>
      <c r="I1503" s="225"/>
      <c r="J1503" s="226">
        <f>ROUND(I1503*H1503,2)</f>
        <v>0</v>
      </c>
      <c r="K1503" s="222" t="s">
        <v>19</v>
      </c>
      <c r="L1503" s="46"/>
      <c r="M1503" s="227" t="s">
        <v>19</v>
      </c>
      <c r="N1503" s="228" t="s">
        <v>44</v>
      </c>
      <c r="O1503" s="86"/>
      <c r="P1503" s="229">
        <f>O1503*H1503</f>
        <v>0</v>
      </c>
      <c r="Q1503" s="229">
        <v>0</v>
      </c>
      <c r="R1503" s="229">
        <f>Q1503*H1503</f>
        <v>0</v>
      </c>
      <c r="S1503" s="229">
        <v>0</v>
      </c>
      <c r="T1503" s="230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31" t="s">
        <v>255</v>
      </c>
      <c r="AT1503" s="231" t="s">
        <v>166</v>
      </c>
      <c r="AU1503" s="231" t="s">
        <v>106</v>
      </c>
      <c r="AY1503" s="19" t="s">
        <v>163</v>
      </c>
      <c r="BE1503" s="232">
        <f>IF(N1503="základní",J1503,0)</f>
        <v>0</v>
      </c>
      <c r="BF1503" s="232">
        <f>IF(N1503="snížená",J1503,0)</f>
        <v>0</v>
      </c>
      <c r="BG1503" s="232">
        <f>IF(N1503="zákl. přenesená",J1503,0)</f>
        <v>0</v>
      </c>
      <c r="BH1503" s="232">
        <f>IF(N1503="sníž. přenesená",J1503,0)</f>
        <v>0</v>
      </c>
      <c r="BI1503" s="232">
        <f>IF(N1503="nulová",J1503,0)</f>
        <v>0</v>
      </c>
      <c r="BJ1503" s="19" t="s">
        <v>106</v>
      </c>
      <c r="BK1503" s="232">
        <f>ROUND(I1503*H1503,2)</f>
        <v>0</v>
      </c>
      <c r="BL1503" s="19" t="s">
        <v>255</v>
      </c>
      <c r="BM1503" s="231" t="s">
        <v>3385</v>
      </c>
    </row>
    <row r="1504" s="13" customFormat="1">
      <c r="A1504" s="13"/>
      <c r="B1504" s="233"/>
      <c r="C1504" s="234"/>
      <c r="D1504" s="235" t="s">
        <v>173</v>
      </c>
      <c r="E1504" s="236" t="s">
        <v>19</v>
      </c>
      <c r="F1504" s="237" t="s">
        <v>3386</v>
      </c>
      <c r="G1504" s="234"/>
      <c r="H1504" s="238">
        <v>1</v>
      </c>
      <c r="I1504" s="239"/>
      <c r="J1504" s="234"/>
      <c r="K1504" s="234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173</v>
      </c>
      <c r="AU1504" s="244" t="s">
        <v>106</v>
      </c>
      <c r="AV1504" s="13" t="s">
        <v>106</v>
      </c>
      <c r="AW1504" s="13" t="s">
        <v>33</v>
      </c>
      <c r="AX1504" s="13" t="s">
        <v>80</v>
      </c>
      <c r="AY1504" s="244" t="s">
        <v>163</v>
      </c>
    </row>
    <row r="1505" s="2" customFormat="1" ht="33" customHeight="1">
      <c r="A1505" s="40"/>
      <c r="B1505" s="41"/>
      <c r="C1505" s="220" t="s">
        <v>3387</v>
      </c>
      <c r="D1505" s="220" t="s">
        <v>166</v>
      </c>
      <c r="E1505" s="221" t="s">
        <v>3388</v>
      </c>
      <c r="F1505" s="222" t="s">
        <v>3374</v>
      </c>
      <c r="G1505" s="223" t="s">
        <v>420</v>
      </c>
      <c r="H1505" s="224">
        <v>1</v>
      </c>
      <c r="I1505" s="225"/>
      <c r="J1505" s="226">
        <f>ROUND(I1505*H1505,2)</f>
        <v>0</v>
      </c>
      <c r="K1505" s="222" t="s">
        <v>19</v>
      </c>
      <c r="L1505" s="46"/>
      <c r="M1505" s="227" t="s">
        <v>19</v>
      </c>
      <c r="N1505" s="228" t="s">
        <v>44</v>
      </c>
      <c r="O1505" s="86"/>
      <c r="P1505" s="229">
        <f>O1505*H1505</f>
        <v>0</v>
      </c>
      <c r="Q1505" s="229">
        <v>0</v>
      </c>
      <c r="R1505" s="229">
        <f>Q1505*H1505</f>
        <v>0</v>
      </c>
      <c r="S1505" s="229">
        <v>0</v>
      </c>
      <c r="T1505" s="230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31" t="s">
        <v>255</v>
      </c>
      <c r="AT1505" s="231" t="s">
        <v>166</v>
      </c>
      <c r="AU1505" s="231" t="s">
        <v>106</v>
      </c>
      <c r="AY1505" s="19" t="s">
        <v>163</v>
      </c>
      <c r="BE1505" s="232">
        <f>IF(N1505="základní",J1505,0)</f>
        <v>0</v>
      </c>
      <c r="BF1505" s="232">
        <f>IF(N1505="snížená",J1505,0)</f>
        <v>0</v>
      </c>
      <c r="BG1505" s="232">
        <f>IF(N1505="zákl. přenesená",J1505,0)</f>
        <v>0</v>
      </c>
      <c r="BH1505" s="232">
        <f>IF(N1505="sníž. přenesená",J1505,0)</f>
        <v>0</v>
      </c>
      <c r="BI1505" s="232">
        <f>IF(N1505="nulová",J1505,0)</f>
        <v>0</v>
      </c>
      <c r="BJ1505" s="19" t="s">
        <v>106</v>
      </c>
      <c r="BK1505" s="232">
        <f>ROUND(I1505*H1505,2)</f>
        <v>0</v>
      </c>
      <c r="BL1505" s="19" t="s">
        <v>255</v>
      </c>
      <c r="BM1505" s="231" t="s">
        <v>3389</v>
      </c>
    </row>
    <row r="1506" s="13" customFormat="1">
      <c r="A1506" s="13"/>
      <c r="B1506" s="233"/>
      <c r="C1506" s="234"/>
      <c r="D1506" s="235" t="s">
        <v>173</v>
      </c>
      <c r="E1506" s="236" t="s">
        <v>19</v>
      </c>
      <c r="F1506" s="237" t="s">
        <v>3390</v>
      </c>
      <c r="G1506" s="234"/>
      <c r="H1506" s="238">
        <v>1</v>
      </c>
      <c r="I1506" s="239"/>
      <c r="J1506" s="234"/>
      <c r="K1506" s="234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4" t="s">
        <v>173</v>
      </c>
      <c r="AU1506" s="244" t="s">
        <v>106</v>
      </c>
      <c r="AV1506" s="13" t="s">
        <v>106</v>
      </c>
      <c r="AW1506" s="13" t="s">
        <v>33</v>
      </c>
      <c r="AX1506" s="13" t="s">
        <v>80</v>
      </c>
      <c r="AY1506" s="244" t="s">
        <v>163</v>
      </c>
    </row>
    <row r="1507" s="2" customFormat="1" ht="33" customHeight="1">
      <c r="A1507" s="40"/>
      <c r="B1507" s="41"/>
      <c r="C1507" s="220" t="s">
        <v>3391</v>
      </c>
      <c r="D1507" s="220" t="s">
        <v>166</v>
      </c>
      <c r="E1507" s="221" t="s">
        <v>3392</v>
      </c>
      <c r="F1507" s="222" t="s">
        <v>3374</v>
      </c>
      <c r="G1507" s="223" t="s">
        <v>420</v>
      </c>
      <c r="H1507" s="224">
        <v>1</v>
      </c>
      <c r="I1507" s="225"/>
      <c r="J1507" s="226">
        <f>ROUND(I1507*H1507,2)</f>
        <v>0</v>
      </c>
      <c r="K1507" s="222" t="s">
        <v>19</v>
      </c>
      <c r="L1507" s="46"/>
      <c r="M1507" s="227" t="s">
        <v>19</v>
      </c>
      <c r="N1507" s="228" t="s">
        <v>44</v>
      </c>
      <c r="O1507" s="86"/>
      <c r="P1507" s="229">
        <f>O1507*H1507</f>
        <v>0</v>
      </c>
      <c r="Q1507" s="229">
        <v>0</v>
      </c>
      <c r="R1507" s="229">
        <f>Q1507*H1507</f>
        <v>0</v>
      </c>
      <c r="S1507" s="229">
        <v>0</v>
      </c>
      <c r="T1507" s="230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31" t="s">
        <v>255</v>
      </c>
      <c r="AT1507" s="231" t="s">
        <v>166</v>
      </c>
      <c r="AU1507" s="231" t="s">
        <v>106</v>
      </c>
      <c r="AY1507" s="19" t="s">
        <v>163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9" t="s">
        <v>106</v>
      </c>
      <c r="BK1507" s="232">
        <f>ROUND(I1507*H1507,2)</f>
        <v>0</v>
      </c>
      <c r="BL1507" s="19" t="s">
        <v>255</v>
      </c>
      <c r="BM1507" s="231" t="s">
        <v>3393</v>
      </c>
    </row>
    <row r="1508" s="13" customFormat="1">
      <c r="A1508" s="13"/>
      <c r="B1508" s="233"/>
      <c r="C1508" s="234"/>
      <c r="D1508" s="235" t="s">
        <v>173</v>
      </c>
      <c r="E1508" s="236" t="s">
        <v>19</v>
      </c>
      <c r="F1508" s="237" t="s">
        <v>3394</v>
      </c>
      <c r="G1508" s="234"/>
      <c r="H1508" s="238">
        <v>1</v>
      </c>
      <c r="I1508" s="239"/>
      <c r="J1508" s="234"/>
      <c r="K1508" s="234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173</v>
      </c>
      <c r="AU1508" s="244" t="s">
        <v>106</v>
      </c>
      <c r="AV1508" s="13" t="s">
        <v>106</v>
      </c>
      <c r="AW1508" s="13" t="s">
        <v>33</v>
      </c>
      <c r="AX1508" s="13" t="s">
        <v>80</v>
      </c>
      <c r="AY1508" s="244" t="s">
        <v>163</v>
      </c>
    </row>
    <row r="1509" s="2" customFormat="1" ht="33" customHeight="1">
      <c r="A1509" s="40"/>
      <c r="B1509" s="41"/>
      <c r="C1509" s="220" t="s">
        <v>3395</v>
      </c>
      <c r="D1509" s="220" t="s">
        <v>166</v>
      </c>
      <c r="E1509" s="221" t="s">
        <v>3396</v>
      </c>
      <c r="F1509" s="222" t="s">
        <v>3374</v>
      </c>
      <c r="G1509" s="223" t="s">
        <v>420</v>
      </c>
      <c r="H1509" s="224">
        <v>1</v>
      </c>
      <c r="I1509" s="225"/>
      <c r="J1509" s="226">
        <f>ROUND(I1509*H1509,2)</f>
        <v>0</v>
      </c>
      <c r="K1509" s="222" t="s">
        <v>19</v>
      </c>
      <c r="L1509" s="46"/>
      <c r="M1509" s="227" t="s">
        <v>19</v>
      </c>
      <c r="N1509" s="228" t="s">
        <v>44</v>
      </c>
      <c r="O1509" s="86"/>
      <c r="P1509" s="229">
        <f>O1509*H1509</f>
        <v>0</v>
      </c>
      <c r="Q1509" s="229">
        <v>0</v>
      </c>
      <c r="R1509" s="229">
        <f>Q1509*H1509</f>
        <v>0</v>
      </c>
      <c r="S1509" s="229">
        <v>0</v>
      </c>
      <c r="T1509" s="230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1" t="s">
        <v>255</v>
      </c>
      <c r="AT1509" s="231" t="s">
        <v>166</v>
      </c>
      <c r="AU1509" s="231" t="s">
        <v>106</v>
      </c>
      <c r="AY1509" s="19" t="s">
        <v>163</v>
      </c>
      <c r="BE1509" s="232">
        <f>IF(N1509="základní",J1509,0)</f>
        <v>0</v>
      </c>
      <c r="BF1509" s="232">
        <f>IF(N1509="snížená",J1509,0)</f>
        <v>0</v>
      </c>
      <c r="BG1509" s="232">
        <f>IF(N1509="zákl. přenesená",J1509,0)</f>
        <v>0</v>
      </c>
      <c r="BH1509" s="232">
        <f>IF(N1509="sníž. přenesená",J1509,0)</f>
        <v>0</v>
      </c>
      <c r="BI1509" s="232">
        <f>IF(N1509="nulová",J1509,0)</f>
        <v>0</v>
      </c>
      <c r="BJ1509" s="19" t="s">
        <v>106</v>
      </c>
      <c r="BK1509" s="232">
        <f>ROUND(I1509*H1509,2)</f>
        <v>0</v>
      </c>
      <c r="BL1509" s="19" t="s">
        <v>255</v>
      </c>
      <c r="BM1509" s="231" t="s">
        <v>3397</v>
      </c>
    </row>
    <row r="1510" s="13" customFormat="1">
      <c r="A1510" s="13"/>
      <c r="B1510" s="233"/>
      <c r="C1510" s="234"/>
      <c r="D1510" s="235" t="s">
        <v>173</v>
      </c>
      <c r="E1510" s="236" t="s">
        <v>19</v>
      </c>
      <c r="F1510" s="237" t="s">
        <v>3398</v>
      </c>
      <c r="G1510" s="234"/>
      <c r="H1510" s="238">
        <v>1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173</v>
      </c>
      <c r="AU1510" s="244" t="s">
        <v>106</v>
      </c>
      <c r="AV1510" s="13" t="s">
        <v>106</v>
      </c>
      <c r="AW1510" s="13" t="s">
        <v>33</v>
      </c>
      <c r="AX1510" s="13" t="s">
        <v>80</v>
      </c>
      <c r="AY1510" s="244" t="s">
        <v>163</v>
      </c>
    </row>
    <row r="1511" s="2" customFormat="1" ht="33" customHeight="1">
      <c r="A1511" s="40"/>
      <c r="B1511" s="41"/>
      <c r="C1511" s="220" t="s">
        <v>3399</v>
      </c>
      <c r="D1511" s="220" t="s">
        <v>166</v>
      </c>
      <c r="E1511" s="221" t="s">
        <v>3400</v>
      </c>
      <c r="F1511" s="222" t="s">
        <v>3374</v>
      </c>
      <c r="G1511" s="223" t="s">
        <v>420</v>
      </c>
      <c r="H1511" s="224">
        <v>1</v>
      </c>
      <c r="I1511" s="225"/>
      <c r="J1511" s="226">
        <f>ROUND(I1511*H1511,2)</f>
        <v>0</v>
      </c>
      <c r="K1511" s="222" t="s">
        <v>19</v>
      </c>
      <c r="L1511" s="46"/>
      <c r="M1511" s="227" t="s">
        <v>19</v>
      </c>
      <c r="N1511" s="228" t="s">
        <v>44</v>
      </c>
      <c r="O1511" s="86"/>
      <c r="P1511" s="229">
        <f>O1511*H1511</f>
        <v>0</v>
      </c>
      <c r="Q1511" s="229">
        <v>0</v>
      </c>
      <c r="R1511" s="229">
        <f>Q1511*H1511</f>
        <v>0</v>
      </c>
      <c r="S1511" s="229">
        <v>0</v>
      </c>
      <c r="T1511" s="230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31" t="s">
        <v>255</v>
      </c>
      <c r="AT1511" s="231" t="s">
        <v>166</v>
      </c>
      <c r="AU1511" s="231" t="s">
        <v>106</v>
      </c>
      <c r="AY1511" s="19" t="s">
        <v>163</v>
      </c>
      <c r="BE1511" s="232">
        <f>IF(N1511="základní",J1511,0)</f>
        <v>0</v>
      </c>
      <c r="BF1511" s="232">
        <f>IF(N1511="snížená",J1511,0)</f>
        <v>0</v>
      </c>
      <c r="BG1511" s="232">
        <f>IF(N1511="zákl. přenesená",J1511,0)</f>
        <v>0</v>
      </c>
      <c r="BH1511" s="232">
        <f>IF(N1511="sníž. přenesená",J1511,0)</f>
        <v>0</v>
      </c>
      <c r="BI1511" s="232">
        <f>IF(N1511="nulová",J1511,0)</f>
        <v>0</v>
      </c>
      <c r="BJ1511" s="19" t="s">
        <v>106</v>
      </c>
      <c r="BK1511" s="232">
        <f>ROUND(I1511*H1511,2)</f>
        <v>0</v>
      </c>
      <c r="BL1511" s="19" t="s">
        <v>255</v>
      </c>
      <c r="BM1511" s="231" t="s">
        <v>3401</v>
      </c>
    </row>
    <row r="1512" s="13" customFormat="1">
      <c r="A1512" s="13"/>
      <c r="B1512" s="233"/>
      <c r="C1512" s="234"/>
      <c r="D1512" s="235" t="s">
        <v>173</v>
      </c>
      <c r="E1512" s="236" t="s">
        <v>19</v>
      </c>
      <c r="F1512" s="237" t="s">
        <v>3402</v>
      </c>
      <c r="G1512" s="234"/>
      <c r="H1512" s="238">
        <v>1</v>
      </c>
      <c r="I1512" s="239"/>
      <c r="J1512" s="234"/>
      <c r="K1512" s="234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173</v>
      </c>
      <c r="AU1512" s="244" t="s">
        <v>106</v>
      </c>
      <c r="AV1512" s="13" t="s">
        <v>106</v>
      </c>
      <c r="AW1512" s="13" t="s">
        <v>33</v>
      </c>
      <c r="AX1512" s="13" t="s">
        <v>80</v>
      </c>
      <c r="AY1512" s="244" t="s">
        <v>163</v>
      </c>
    </row>
    <row r="1513" s="2" customFormat="1" ht="33" customHeight="1">
      <c r="A1513" s="40"/>
      <c r="B1513" s="41"/>
      <c r="C1513" s="220" t="s">
        <v>3403</v>
      </c>
      <c r="D1513" s="220" t="s">
        <v>166</v>
      </c>
      <c r="E1513" s="221" t="s">
        <v>3404</v>
      </c>
      <c r="F1513" s="222" t="s">
        <v>3374</v>
      </c>
      <c r="G1513" s="223" t="s">
        <v>420</v>
      </c>
      <c r="H1513" s="224">
        <v>1</v>
      </c>
      <c r="I1513" s="225"/>
      <c r="J1513" s="226">
        <f>ROUND(I1513*H1513,2)</f>
        <v>0</v>
      </c>
      <c r="K1513" s="222" t="s">
        <v>19</v>
      </c>
      <c r="L1513" s="46"/>
      <c r="M1513" s="227" t="s">
        <v>19</v>
      </c>
      <c r="N1513" s="228" t="s">
        <v>44</v>
      </c>
      <c r="O1513" s="86"/>
      <c r="P1513" s="229">
        <f>O1513*H1513</f>
        <v>0</v>
      </c>
      <c r="Q1513" s="229">
        <v>0</v>
      </c>
      <c r="R1513" s="229">
        <f>Q1513*H1513</f>
        <v>0</v>
      </c>
      <c r="S1513" s="229">
        <v>0</v>
      </c>
      <c r="T1513" s="230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31" t="s">
        <v>255</v>
      </c>
      <c r="AT1513" s="231" t="s">
        <v>166</v>
      </c>
      <c r="AU1513" s="231" t="s">
        <v>106</v>
      </c>
      <c r="AY1513" s="19" t="s">
        <v>163</v>
      </c>
      <c r="BE1513" s="232">
        <f>IF(N1513="základní",J1513,0)</f>
        <v>0</v>
      </c>
      <c r="BF1513" s="232">
        <f>IF(N1513="snížená",J1513,0)</f>
        <v>0</v>
      </c>
      <c r="BG1513" s="232">
        <f>IF(N1513="zákl. přenesená",J1513,0)</f>
        <v>0</v>
      </c>
      <c r="BH1513" s="232">
        <f>IF(N1513="sníž. přenesená",J1513,0)</f>
        <v>0</v>
      </c>
      <c r="BI1513" s="232">
        <f>IF(N1513="nulová",J1513,0)</f>
        <v>0</v>
      </c>
      <c r="BJ1513" s="19" t="s">
        <v>106</v>
      </c>
      <c r="BK1513" s="232">
        <f>ROUND(I1513*H1513,2)</f>
        <v>0</v>
      </c>
      <c r="BL1513" s="19" t="s">
        <v>255</v>
      </c>
      <c r="BM1513" s="231" t="s">
        <v>3405</v>
      </c>
    </row>
    <row r="1514" s="13" customFormat="1">
      <c r="A1514" s="13"/>
      <c r="B1514" s="233"/>
      <c r="C1514" s="234"/>
      <c r="D1514" s="235" t="s">
        <v>173</v>
      </c>
      <c r="E1514" s="236" t="s">
        <v>19</v>
      </c>
      <c r="F1514" s="237" t="s">
        <v>3406</v>
      </c>
      <c r="G1514" s="234"/>
      <c r="H1514" s="238">
        <v>1</v>
      </c>
      <c r="I1514" s="239"/>
      <c r="J1514" s="234"/>
      <c r="K1514" s="234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173</v>
      </c>
      <c r="AU1514" s="244" t="s">
        <v>106</v>
      </c>
      <c r="AV1514" s="13" t="s">
        <v>106</v>
      </c>
      <c r="AW1514" s="13" t="s">
        <v>33</v>
      </c>
      <c r="AX1514" s="13" t="s">
        <v>80</v>
      </c>
      <c r="AY1514" s="244" t="s">
        <v>163</v>
      </c>
    </row>
    <row r="1515" s="2" customFormat="1" ht="33" customHeight="1">
      <c r="A1515" s="40"/>
      <c r="B1515" s="41"/>
      <c r="C1515" s="220" t="s">
        <v>3407</v>
      </c>
      <c r="D1515" s="220" t="s">
        <v>166</v>
      </c>
      <c r="E1515" s="221" t="s">
        <v>3408</v>
      </c>
      <c r="F1515" s="222" t="s">
        <v>3374</v>
      </c>
      <c r="G1515" s="223" t="s">
        <v>420</v>
      </c>
      <c r="H1515" s="224">
        <v>1</v>
      </c>
      <c r="I1515" s="225"/>
      <c r="J1515" s="226">
        <f>ROUND(I1515*H1515,2)</f>
        <v>0</v>
      </c>
      <c r="K1515" s="222" t="s">
        <v>19</v>
      </c>
      <c r="L1515" s="46"/>
      <c r="M1515" s="227" t="s">
        <v>19</v>
      </c>
      <c r="N1515" s="228" t="s">
        <v>44</v>
      </c>
      <c r="O1515" s="86"/>
      <c r="P1515" s="229">
        <f>O1515*H1515</f>
        <v>0</v>
      </c>
      <c r="Q1515" s="229">
        <v>0</v>
      </c>
      <c r="R1515" s="229">
        <f>Q1515*H1515</f>
        <v>0</v>
      </c>
      <c r="S1515" s="229">
        <v>0</v>
      </c>
      <c r="T1515" s="230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31" t="s">
        <v>255</v>
      </c>
      <c r="AT1515" s="231" t="s">
        <v>166</v>
      </c>
      <c r="AU1515" s="231" t="s">
        <v>106</v>
      </c>
      <c r="AY1515" s="19" t="s">
        <v>163</v>
      </c>
      <c r="BE1515" s="232">
        <f>IF(N1515="základní",J1515,0)</f>
        <v>0</v>
      </c>
      <c r="BF1515" s="232">
        <f>IF(N1515="snížená",J1515,0)</f>
        <v>0</v>
      </c>
      <c r="BG1515" s="232">
        <f>IF(N1515="zákl. přenesená",J1515,0)</f>
        <v>0</v>
      </c>
      <c r="BH1515" s="232">
        <f>IF(N1515="sníž. přenesená",J1515,0)</f>
        <v>0</v>
      </c>
      <c r="BI1515" s="232">
        <f>IF(N1515="nulová",J1515,0)</f>
        <v>0</v>
      </c>
      <c r="BJ1515" s="19" t="s">
        <v>106</v>
      </c>
      <c r="BK1515" s="232">
        <f>ROUND(I1515*H1515,2)</f>
        <v>0</v>
      </c>
      <c r="BL1515" s="19" t="s">
        <v>255</v>
      </c>
      <c r="BM1515" s="231" t="s">
        <v>3409</v>
      </c>
    </row>
    <row r="1516" s="13" customFormat="1">
      <c r="A1516" s="13"/>
      <c r="B1516" s="233"/>
      <c r="C1516" s="234"/>
      <c r="D1516" s="235" t="s">
        <v>173</v>
      </c>
      <c r="E1516" s="236" t="s">
        <v>19</v>
      </c>
      <c r="F1516" s="237" t="s">
        <v>3410</v>
      </c>
      <c r="G1516" s="234"/>
      <c r="H1516" s="238">
        <v>1</v>
      </c>
      <c r="I1516" s="239"/>
      <c r="J1516" s="234"/>
      <c r="K1516" s="234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173</v>
      </c>
      <c r="AU1516" s="244" t="s">
        <v>106</v>
      </c>
      <c r="AV1516" s="13" t="s">
        <v>106</v>
      </c>
      <c r="AW1516" s="13" t="s">
        <v>33</v>
      </c>
      <c r="AX1516" s="13" t="s">
        <v>80</v>
      </c>
      <c r="AY1516" s="244" t="s">
        <v>163</v>
      </c>
    </row>
    <row r="1517" s="2" customFormat="1" ht="33" customHeight="1">
      <c r="A1517" s="40"/>
      <c r="B1517" s="41"/>
      <c r="C1517" s="220" t="s">
        <v>3411</v>
      </c>
      <c r="D1517" s="220" t="s">
        <v>166</v>
      </c>
      <c r="E1517" s="221" t="s">
        <v>3412</v>
      </c>
      <c r="F1517" s="222" t="s">
        <v>3374</v>
      </c>
      <c r="G1517" s="223" t="s">
        <v>420</v>
      </c>
      <c r="H1517" s="224">
        <v>1</v>
      </c>
      <c r="I1517" s="225"/>
      <c r="J1517" s="226">
        <f>ROUND(I1517*H1517,2)</f>
        <v>0</v>
      </c>
      <c r="K1517" s="222" t="s">
        <v>19</v>
      </c>
      <c r="L1517" s="46"/>
      <c r="M1517" s="227" t="s">
        <v>19</v>
      </c>
      <c r="N1517" s="228" t="s">
        <v>44</v>
      </c>
      <c r="O1517" s="86"/>
      <c r="P1517" s="229">
        <f>O1517*H1517</f>
        <v>0</v>
      </c>
      <c r="Q1517" s="229">
        <v>0</v>
      </c>
      <c r="R1517" s="229">
        <f>Q1517*H1517</f>
        <v>0</v>
      </c>
      <c r="S1517" s="229">
        <v>0</v>
      </c>
      <c r="T1517" s="230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31" t="s">
        <v>255</v>
      </c>
      <c r="AT1517" s="231" t="s">
        <v>166</v>
      </c>
      <c r="AU1517" s="231" t="s">
        <v>106</v>
      </c>
      <c r="AY1517" s="19" t="s">
        <v>163</v>
      </c>
      <c r="BE1517" s="232">
        <f>IF(N1517="základní",J1517,0)</f>
        <v>0</v>
      </c>
      <c r="BF1517" s="232">
        <f>IF(N1517="snížená",J1517,0)</f>
        <v>0</v>
      </c>
      <c r="BG1517" s="232">
        <f>IF(N1517="zákl. přenesená",J1517,0)</f>
        <v>0</v>
      </c>
      <c r="BH1517" s="232">
        <f>IF(N1517="sníž. přenesená",J1517,0)</f>
        <v>0</v>
      </c>
      <c r="BI1517" s="232">
        <f>IF(N1517="nulová",J1517,0)</f>
        <v>0</v>
      </c>
      <c r="BJ1517" s="19" t="s">
        <v>106</v>
      </c>
      <c r="BK1517" s="232">
        <f>ROUND(I1517*H1517,2)</f>
        <v>0</v>
      </c>
      <c r="BL1517" s="19" t="s">
        <v>255</v>
      </c>
      <c r="BM1517" s="231" t="s">
        <v>3413</v>
      </c>
    </row>
    <row r="1518" s="13" customFormat="1">
      <c r="A1518" s="13"/>
      <c r="B1518" s="233"/>
      <c r="C1518" s="234"/>
      <c r="D1518" s="235" t="s">
        <v>173</v>
      </c>
      <c r="E1518" s="236" t="s">
        <v>19</v>
      </c>
      <c r="F1518" s="237" t="s">
        <v>3414</v>
      </c>
      <c r="G1518" s="234"/>
      <c r="H1518" s="238">
        <v>1</v>
      </c>
      <c r="I1518" s="239"/>
      <c r="J1518" s="234"/>
      <c r="K1518" s="234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173</v>
      </c>
      <c r="AU1518" s="244" t="s">
        <v>106</v>
      </c>
      <c r="AV1518" s="13" t="s">
        <v>106</v>
      </c>
      <c r="AW1518" s="13" t="s">
        <v>33</v>
      </c>
      <c r="AX1518" s="13" t="s">
        <v>80</v>
      </c>
      <c r="AY1518" s="244" t="s">
        <v>163</v>
      </c>
    </row>
    <row r="1519" s="2" customFormat="1" ht="33" customHeight="1">
      <c r="A1519" s="40"/>
      <c r="B1519" s="41"/>
      <c r="C1519" s="220" t="s">
        <v>3415</v>
      </c>
      <c r="D1519" s="220" t="s">
        <v>166</v>
      </c>
      <c r="E1519" s="221" t="s">
        <v>3416</v>
      </c>
      <c r="F1519" s="222" t="s">
        <v>3417</v>
      </c>
      <c r="G1519" s="223" t="s">
        <v>3418</v>
      </c>
      <c r="H1519" s="224">
        <v>4</v>
      </c>
      <c r="I1519" s="225"/>
      <c r="J1519" s="226">
        <f>ROUND(I1519*H1519,2)</f>
        <v>0</v>
      </c>
      <c r="K1519" s="222" t="s">
        <v>19</v>
      </c>
      <c r="L1519" s="46"/>
      <c r="M1519" s="227" t="s">
        <v>19</v>
      </c>
      <c r="N1519" s="228" t="s">
        <v>44</v>
      </c>
      <c r="O1519" s="86"/>
      <c r="P1519" s="229">
        <f>O1519*H1519</f>
        <v>0</v>
      </c>
      <c r="Q1519" s="229">
        <v>0</v>
      </c>
      <c r="R1519" s="229">
        <f>Q1519*H1519</f>
        <v>0</v>
      </c>
      <c r="S1519" s="229">
        <v>0</v>
      </c>
      <c r="T1519" s="230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31" t="s">
        <v>255</v>
      </c>
      <c r="AT1519" s="231" t="s">
        <v>166</v>
      </c>
      <c r="AU1519" s="231" t="s">
        <v>106</v>
      </c>
      <c r="AY1519" s="19" t="s">
        <v>163</v>
      </c>
      <c r="BE1519" s="232">
        <f>IF(N1519="základní",J1519,0)</f>
        <v>0</v>
      </c>
      <c r="BF1519" s="232">
        <f>IF(N1519="snížená",J1519,0)</f>
        <v>0</v>
      </c>
      <c r="BG1519" s="232">
        <f>IF(N1519="zákl. přenesená",J1519,0)</f>
        <v>0</v>
      </c>
      <c r="BH1519" s="232">
        <f>IF(N1519="sníž. přenesená",J1519,0)</f>
        <v>0</v>
      </c>
      <c r="BI1519" s="232">
        <f>IF(N1519="nulová",J1519,0)</f>
        <v>0</v>
      </c>
      <c r="BJ1519" s="19" t="s">
        <v>106</v>
      </c>
      <c r="BK1519" s="232">
        <f>ROUND(I1519*H1519,2)</f>
        <v>0</v>
      </c>
      <c r="BL1519" s="19" t="s">
        <v>255</v>
      </c>
      <c r="BM1519" s="231" t="s">
        <v>3419</v>
      </c>
    </row>
    <row r="1520" s="13" customFormat="1">
      <c r="A1520" s="13"/>
      <c r="B1520" s="233"/>
      <c r="C1520" s="234"/>
      <c r="D1520" s="235" t="s">
        <v>173</v>
      </c>
      <c r="E1520" s="236" t="s">
        <v>19</v>
      </c>
      <c r="F1520" s="237" t="s">
        <v>3420</v>
      </c>
      <c r="G1520" s="234"/>
      <c r="H1520" s="238">
        <v>4</v>
      </c>
      <c r="I1520" s="239"/>
      <c r="J1520" s="234"/>
      <c r="K1520" s="234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173</v>
      </c>
      <c r="AU1520" s="244" t="s">
        <v>106</v>
      </c>
      <c r="AV1520" s="13" t="s">
        <v>106</v>
      </c>
      <c r="AW1520" s="13" t="s">
        <v>33</v>
      </c>
      <c r="AX1520" s="13" t="s">
        <v>80</v>
      </c>
      <c r="AY1520" s="244" t="s">
        <v>163</v>
      </c>
    </row>
    <row r="1521" s="2" customFormat="1" ht="33" customHeight="1">
      <c r="A1521" s="40"/>
      <c r="B1521" s="41"/>
      <c r="C1521" s="220" t="s">
        <v>3421</v>
      </c>
      <c r="D1521" s="220" t="s">
        <v>166</v>
      </c>
      <c r="E1521" s="221" t="s">
        <v>3422</v>
      </c>
      <c r="F1521" s="222" t="s">
        <v>3423</v>
      </c>
      <c r="G1521" s="223" t="s">
        <v>3418</v>
      </c>
      <c r="H1521" s="224">
        <v>1</v>
      </c>
      <c r="I1521" s="225"/>
      <c r="J1521" s="226">
        <f>ROUND(I1521*H1521,2)</f>
        <v>0</v>
      </c>
      <c r="K1521" s="222" t="s">
        <v>19</v>
      </c>
      <c r="L1521" s="46"/>
      <c r="M1521" s="227" t="s">
        <v>19</v>
      </c>
      <c r="N1521" s="228" t="s">
        <v>44</v>
      </c>
      <c r="O1521" s="86"/>
      <c r="P1521" s="229">
        <f>O1521*H1521</f>
        <v>0</v>
      </c>
      <c r="Q1521" s="229">
        <v>0</v>
      </c>
      <c r="R1521" s="229">
        <f>Q1521*H1521</f>
        <v>0</v>
      </c>
      <c r="S1521" s="229">
        <v>0</v>
      </c>
      <c r="T1521" s="230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31" t="s">
        <v>255</v>
      </c>
      <c r="AT1521" s="231" t="s">
        <v>166</v>
      </c>
      <c r="AU1521" s="231" t="s">
        <v>106</v>
      </c>
      <c r="AY1521" s="19" t="s">
        <v>163</v>
      </c>
      <c r="BE1521" s="232">
        <f>IF(N1521="základní",J1521,0)</f>
        <v>0</v>
      </c>
      <c r="BF1521" s="232">
        <f>IF(N1521="snížená",J1521,0)</f>
        <v>0</v>
      </c>
      <c r="BG1521" s="232">
        <f>IF(N1521="zákl. přenesená",J1521,0)</f>
        <v>0</v>
      </c>
      <c r="BH1521" s="232">
        <f>IF(N1521="sníž. přenesená",J1521,0)</f>
        <v>0</v>
      </c>
      <c r="BI1521" s="232">
        <f>IF(N1521="nulová",J1521,0)</f>
        <v>0</v>
      </c>
      <c r="BJ1521" s="19" t="s">
        <v>106</v>
      </c>
      <c r="BK1521" s="232">
        <f>ROUND(I1521*H1521,2)</f>
        <v>0</v>
      </c>
      <c r="BL1521" s="19" t="s">
        <v>255</v>
      </c>
      <c r="BM1521" s="231" t="s">
        <v>3424</v>
      </c>
    </row>
    <row r="1522" s="13" customFormat="1">
      <c r="A1522" s="13"/>
      <c r="B1522" s="233"/>
      <c r="C1522" s="234"/>
      <c r="D1522" s="235" t="s">
        <v>173</v>
      </c>
      <c r="E1522" s="236" t="s">
        <v>19</v>
      </c>
      <c r="F1522" s="237" t="s">
        <v>3425</v>
      </c>
      <c r="G1522" s="234"/>
      <c r="H1522" s="238">
        <v>1</v>
      </c>
      <c r="I1522" s="239"/>
      <c r="J1522" s="234"/>
      <c r="K1522" s="234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173</v>
      </c>
      <c r="AU1522" s="244" t="s">
        <v>106</v>
      </c>
      <c r="AV1522" s="13" t="s">
        <v>106</v>
      </c>
      <c r="AW1522" s="13" t="s">
        <v>33</v>
      </c>
      <c r="AX1522" s="13" t="s">
        <v>80</v>
      </c>
      <c r="AY1522" s="244" t="s">
        <v>163</v>
      </c>
    </row>
    <row r="1523" s="2" customFormat="1" ht="33" customHeight="1">
      <c r="A1523" s="40"/>
      <c r="B1523" s="41"/>
      <c r="C1523" s="220" t="s">
        <v>3426</v>
      </c>
      <c r="D1523" s="220" t="s">
        <v>166</v>
      </c>
      <c r="E1523" s="221" t="s">
        <v>3427</v>
      </c>
      <c r="F1523" s="222" t="s">
        <v>3428</v>
      </c>
      <c r="G1523" s="223" t="s">
        <v>3418</v>
      </c>
      <c r="H1523" s="224">
        <v>1</v>
      </c>
      <c r="I1523" s="225"/>
      <c r="J1523" s="226">
        <f>ROUND(I1523*H1523,2)</f>
        <v>0</v>
      </c>
      <c r="K1523" s="222" t="s">
        <v>19</v>
      </c>
      <c r="L1523" s="46"/>
      <c r="M1523" s="227" t="s">
        <v>19</v>
      </c>
      <c r="N1523" s="228" t="s">
        <v>44</v>
      </c>
      <c r="O1523" s="86"/>
      <c r="P1523" s="229">
        <f>O1523*H1523</f>
        <v>0</v>
      </c>
      <c r="Q1523" s="229">
        <v>0</v>
      </c>
      <c r="R1523" s="229">
        <f>Q1523*H1523</f>
        <v>0</v>
      </c>
      <c r="S1523" s="229">
        <v>0</v>
      </c>
      <c r="T1523" s="230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31" t="s">
        <v>255</v>
      </c>
      <c r="AT1523" s="231" t="s">
        <v>166</v>
      </c>
      <c r="AU1523" s="231" t="s">
        <v>106</v>
      </c>
      <c r="AY1523" s="19" t="s">
        <v>163</v>
      </c>
      <c r="BE1523" s="232">
        <f>IF(N1523="základní",J1523,0)</f>
        <v>0</v>
      </c>
      <c r="BF1523" s="232">
        <f>IF(N1523="snížená",J1523,0)</f>
        <v>0</v>
      </c>
      <c r="BG1523" s="232">
        <f>IF(N1523="zákl. přenesená",J1523,0)</f>
        <v>0</v>
      </c>
      <c r="BH1523" s="232">
        <f>IF(N1523="sníž. přenesená",J1523,0)</f>
        <v>0</v>
      </c>
      <c r="BI1523" s="232">
        <f>IF(N1523="nulová",J1523,0)</f>
        <v>0</v>
      </c>
      <c r="BJ1523" s="19" t="s">
        <v>106</v>
      </c>
      <c r="BK1523" s="232">
        <f>ROUND(I1523*H1523,2)</f>
        <v>0</v>
      </c>
      <c r="BL1523" s="19" t="s">
        <v>255</v>
      </c>
      <c r="BM1523" s="231" t="s">
        <v>3429</v>
      </c>
    </row>
    <row r="1524" s="13" customFormat="1">
      <c r="A1524" s="13"/>
      <c r="B1524" s="233"/>
      <c r="C1524" s="234"/>
      <c r="D1524" s="235" t="s">
        <v>173</v>
      </c>
      <c r="E1524" s="236" t="s">
        <v>19</v>
      </c>
      <c r="F1524" s="237" t="s">
        <v>3430</v>
      </c>
      <c r="G1524" s="234"/>
      <c r="H1524" s="238">
        <v>1</v>
      </c>
      <c r="I1524" s="239"/>
      <c r="J1524" s="234"/>
      <c r="K1524" s="234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173</v>
      </c>
      <c r="AU1524" s="244" t="s">
        <v>106</v>
      </c>
      <c r="AV1524" s="13" t="s">
        <v>106</v>
      </c>
      <c r="AW1524" s="13" t="s">
        <v>33</v>
      </c>
      <c r="AX1524" s="13" t="s">
        <v>80</v>
      </c>
      <c r="AY1524" s="244" t="s">
        <v>163</v>
      </c>
    </row>
    <row r="1525" s="2" customFormat="1" ht="33" customHeight="1">
      <c r="A1525" s="40"/>
      <c r="B1525" s="41"/>
      <c r="C1525" s="220" t="s">
        <v>3431</v>
      </c>
      <c r="D1525" s="220" t="s">
        <v>166</v>
      </c>
      <c r="E1525" s="221" t="s">
        <v>3432</v>
      </c>
      <c r="F1525" s="222" t="s">
        <v>3433</v>
      </c>
      <c r="G1525" s="223" t="s">
        <v>3418</v>
      </c>
      <c r="H1525" s="224">
        <v>1</v>
      </c>
      <c r="I1525" s="225"/>
      <c r="J1525" s="226">
        <f>ROUND(I1525*H1525,2)</f>
        <v>0</v>
      </c>
      <c r="K1525" s="222" t="s">
        <v>19</v>
      </c>
      <c r="L1525" s="46"/>
      <c r="M1525" s="227" t="s">
        <v>19</v>
      </c>
      <c r="N1525" s="228" t="s">
        <v>44</v>
      </c>
      <c r="O1525" s="86"/>
      <c r="P1525" s="229">
        <f>O1525*H1525</f>
        <v>0</v>
      </c>
      <c r="Q1525" s="229">
        <v>0</v>
      </c>
      <c r="R1525" s="229">
        <f>Q1525*H1525</f>
        <v>0</v>
      </c>
      <c r="S1525" s="229">
        <v>0</v>
      </c>
      <c r="T1525" s="230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31" t="s">
        <v>255</v>
      </c>
      <c r="AT1525" s="231" t="s">
        <v>166</v>
      </c>
      <c r="AU1525" s="231" t="s">
        <v>106</v>
      </c>
      <c r="AY1525" s="19" t="s">
        <v>163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9" t="s">
        <v>106</v>
      </c>
      <c r="BK1525" s="232">
        <f>ROUND(I1525*H1525,2)</f>
        <v>0</v>
      </c>
      <c r="BL1525" s="19" t="s">
        <v>255</v>
      </c>
      <c r="BM1525" s="231" t="s">
        <v>3434</v>
      </c>
    </row>
    <row r="1526" s="13" customFormat="1">
      <c r="A1526" s="13"/>
      <c r="B1526" s="233"/>
      <c r="C1526" s="234"/>
      <c r="D1526" s="235" t="s">
        <v>173</v>
      </c>
      <c r="E1526" s="236" t="s">
        <v>19</v>
      </c>
      <c r="F1526" s="237" t="s">
        <v>3435</v>
      </c>
      <c r="G1526" s="234"/>
      <c r="H1526" s="238">
        <v>1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173</v>
      </c>
      <c r="AU1526" s="244" t="s">
        <v>106</v>
      </c>
      <c r="AV1526" s="13" t="s">
        <v>106</v>
      </c>
      <c r="AW1526" s="13" t="s">
        <v>33</v>
      </c>
      <c r="AX1526" s="13" t="s">
        <v>80</v>
      </c>
      <c r="AY1526" s="244" t="s">
        <v>163</v>
      </c>
    </row>
    <row r="1527" s="2" customFormat="1" ht="33" customHeight="1">
      <c r="A1527" s="40"/>
      <c r="B1527" s="41"/>
      <c r="C1527" s="220" t="s">
        <v>3436</v>
      </c>
      <c r="D1527" s="220" t="s">
        <v>166</v>
      </c>
      <c r="E1527" s="221" t="s">
        <v>3437</v>
      </c>
      <c r="F1527" s="222" t="s">
        <v>3438</v>
      </c>
      <c r="G1527" s="223" t="s">
        <v>3418</v>
      </c>
      <c r="H1527" s="224">
        <v>1</v>
      </c>
      <c r="I1527" s="225"/>
      <c r="J1527" s="226">
        <f>ROUND(I1527*H1527,2)</f>
        <v>0</v>
      </c>
      <c r="K1527" s="222" t="s">
        <v>19</v>
      </c>
      <c r="L1527" s="46"/>
      <c r="M1527" s="227" t="s">
        <v>19</v>
      </c>
      <c r="N1527" s="228" t="s">
        <v>44</v>
      </c>
      <c r="O1527" s="86"/>
      <c r="P1527" s="229">
        <f>O1527*H1527</f>
        <v>0</v>
      </c>
      <c r="Q1527" s="229">
        <v>0</v>
      </c>
      <c r="R1527" s="229">
        <f>Q1527*H1527</f>
        <v>0</v>
      </c>
      <c r="S1527" s="229">
        <v>0</v>
      </c>
      <c r="T1527" s="230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31" t="s">
        <v>255</v>
      </c>
      <c r="AT1527" s="231" t="s">
        <v>166</v>
      </c>
      <c r="AU1527" s="231" t="s">
        <v>106</v>
      </c>
      <c r="AY1527" s="19" t="s">
        <v>163</v>
      </c>
      <c r="BE1527" s="232">
        <f>IF(N1527="základní",J1527,0)</f>
        <v>0</v>
      </c>
      <c r="BF1527" s="232">
        <f>IF(N1527="snížená",J1527,0)</f>
        <v>0</v>
      </c>
      <c r="BG1527" s="232">
        <f>IF(N1527="zákl. přenesená",J1527,0)</f>
        <v>0</v>
      </c>
      <c r="BH1527" s="232">
        <f>IF(N1527="sníž. přenesená",J1527,0)</f>
        <v>0</v>
      </c>
      <c r="BI1527" s="232">
        <f>IF(N1527="nulová",J1527,0)</f>
        <v>0</v>
      </c>
      <c r="BJ1527" s="19" t="s">
        <v>106</v>
      </c>
      <c r="BK1527" s="232">
        <f>ROUND(I1527*H1527,2)</f>
        <v>0</v>
      </c>
      <c r="BL1527" s="19" t="s">
        <v>255</v>
      </c>
      <c r="BM1527" s="231" t="s">
        <v>3439</v>
      </c>
    </row>
    <row r="1528" s="13" customFormat="1">
      <c r="A1528" s="13"/>
      <c r="B1528" s="233"/>
      <c r="C1528" s="234"/>
      <c r="D1528" s="235" t="s">
        <v>173</v>
      </c>
      <c r="E1528" s="236" t="s">
        <v>19</v>
      </c>
      <c r="F1528" s="237" t="s">
        <v>3440</v>
      </c>
      <c r="G1528" s="234"/>
      <c r="H1528" s="238">
        <v>1</v>
      </c>
      <c r="I1528" s="239"/>
      <c r="J1528" s="234"/>
      <c r="K1528" s="234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173</v>
      </c>
      <c r="AU1528" s="244" t="s">
        <v>106</v>
      </c>
      <c r="AV1528" s="13" t="s">
        <v>106</v>
      </c>
      <c r="AW1528" s="13" t="s">
        <v>33</v>
      </c>
      <c r="AX1528" s="13" t="s">
        <v>80</v>
      </c>
      <c r="AY1528" s="244" t="s">
        <v>163</v>
      </c>
    </row>
    <row r="1529" s="2" customFormat="1" ht="33" customHeight="1">
      <c r="A1529" s="40"/>
      <c r="B1529" s="41"/>
      <c r="C1529" s="220" t="s">
        <v>3441</v>
      </c>
      <c r="D1529" s="220" t="s">
        <v>166</v>
      </c>
      <c r="E1529" s="221" t="s">
        <v>3442</v>
      </c>
      <c r="F1529" s="222" t="s">
        <v>3428</v>
      </c>
      <c r="G1529" s="223" t="s">
        <v>3418</v>
      </c>
      <c r="H1529" s="224">
        <v>1</v>
      </c>
      <c r="I1529" s="225"/>
      <c r="J1529" s="226">
        <f>ROUND(I1529*H1529,2)</f>
        <v>0</v>
      </c>
      <c r="K1529" s="222" t="s">
        <v>19</v>
      </c>
      <c r="L1529" s="46"/>
      <c r="M1529" s="227" t="s">
        <v>19</v>
      </c>
      <c r="N1529" s="228" t="s">
        <v>44</v>
      </c>
      <c r="O1529" s="86"/>
      <c r="P1529" s="229">
        <f>O1529*H1529</f>
        <v>0</v>
      </c>
      <c r="Q1529" s="229">
        <v>0</v>
      </c>
      <c r="R1529" s="229">
        <f>Q1529*H1529</f>
        <v>0</v>
      </c>
      <c r="S1529" s="229">
        <v>0</v>
      </c>
      <c r="T1529" s="230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1" t="s">
        <v>255</v>
      </c>
      <c r="AT1529" s="231" t="s">
        <v>166</v>
      </c>
      <c r="AU1529" s="231" t="s">
        <v>106</v>
      </c>
      <c r="AY1529" s="19" t="s">
        <v>163</v>
      </c>
      <c r="BE1529" s="232">
        <f>IF(N1529="základní",J1529,0)</f>
        <v>0</v>
      </c>
      <c r="BF1529" s="232">
        <f>IF(N1529="snížená",J1529,0)</f>
        <v>0</v>
      </c>
      <c r="BG1529" s="232">
        <f>IF(N1529="zákl. přenesená",J1529,0)</f>
        <v>0</v>
      </c>
      <c r="BH1529" s="232">
        <f>IF(N1529="sníž. přenesená",J1529,0)</f>
        <v>0</v>
      </c>
      <c r="BI1529" s="232">
        <f>IF(N1529="nulová",J1529,0)</f>
        <v>0</v>
      </c>
      <c r="BJ1529" s="19" t="s">
        <v>106</v>
      </c>
      <c r="BK1529" s="232">
        <f>ROUND(I1529*H1529,2)</f>
        <v>0</v>
      </c>
      <c r="BL1529" s="19" t="s">
        <v>255</v>
      </c>
      <c r="BM1529" s="231" t="s">
        <v>3443</v>
      </c>
    </row>
    <row r="1530" s="13" customFormat="1">
      <c r="A1530" s="13"/>
      <c r="B1530" s="233"/>
      <c r="C1530" s="234"/>
      <c r="D1530" s="235" t="s">
        <v>173</v>
      </c>
      <c r="E1530" s="236" t="s">
        <v>19</v>
      </c>
      <c r="F1530" s="237" t="s">
        <v>3444</v>
      </c>
      <c r="G1530" s="234"/>
      <c r="H1530" s="238">
        <v>1</v>
      </c>
      <c r="I1530" s="239"/>
      <c r="J1530" s="234"/>
      <c r="K1530" s="234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173</v>
      </c>
      <c r="AU1530" s="244" t="s">
        <v>106</v>
      </c>
      <c r="AV1530" s="13" t="s">
        <v>106</v>
      </c>
      <c r="AW1530" s="13" t="s">
        <v>33</v>
      </c>
      <c r="AX1530" s="13" t="s">
        <v>80</v>
      </c>
      <c r="AY1530" s="244" t="s">
        <v>163</v>
      </c>
    </row>
    <row r="1531" s="2" customFormat="1" ht="21.75" customHeight="1">
      <c r="A1531" s="40"/>
      <c r="B1531" s="41"/>
      <c r="C1531" s="220" t="s">
        <v>3445</v>
      </c>
      <c r="D1531" s="220" t="s">
        <v>166</v>
      </c>
      <c r="E1531" s="221" t="s">
        <v>3446</v>
      </c>
      <c r="F1531" s="222" t="s">
        <v>3447</v>
      </c>
      <c r="G1531" s="223" t="s">
        <v>3418</v>
      </c>
      <c r="H1531" s="224">
        <v>1</v>
      </c>
      <c r="I1531" s="225"/>
      <c r="J1531" s="226">
        <f>ROUND(I1531*H1531,2)</f>
        <v>0</v>
      </c>
      <c r="K1531" s="222" t="s">
        <v>19</v>
      </c>
      <c r="L1531" s="46"/>
      <c r="M1531" s="227" t="s">
        <v>19</v>
      </c>
      <c r="N1531" s="228" t="s">
        <v>44</v>
      </c>
      <c r="O1531" s="86"/>
      <c r="P1531" s="229">
        <f>O1531*H1531</f>
        <v>0</v>
      </c>
      <c r="Q1531" s="229">
        <v>0</v>
      </c>
      <c r="R1531" s="229">
        <f>Q1531*H1531</f>
        <v>0</v>
      </c>
      <c r="S1531" s="229">
        <v>0</v>
      </c>
      <c r="T1531" s="230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31" t="s">
        <v>255</v>
      </c>
      <c r="AT1531" s="231" t="s">
        <v>166</v>
      </c>
      <c r="AU1531" s="231" t="s">
        <v>106</v>
      </c>
      <c r="AY1531" s="19" t="s">
        <v>163</v>
      </c>
      <c r="BE1531" s="232">
        <f>IF(N1531="základní",J1531,0)</f>
        <v>0</v>
      </c>
      <c r="BF1531" s="232">
        <f>IF(N1531="snížená",J1531,0)</f>
        <v>0</v>
      </c>
      <c r="BG1531" s="232">
        <f>IF(N1531="zákl. přenesená",J1531,0)</f>
        <v>0</v>
      </c>
      <c r="BH1531" s="232">
        <f>IF(N1531="sníž. přenesená",J1531,0)</f>
        <v>0</v>
      </c>
      <c r="BI1531" s="232">
        <f>IF(N1531="nulová",J1531,0)</f>
        <v>0</v>
      </c>
      <c r="BJ1531" s="19" t="s">
        <v>106</v>
      </c>
      <c r="BK1531" s="232">
        <f>ROUND(I1531*H1531,2)</f>
        <v>0</v>
      </c>
      <c r="BL1531" s="19" t="s">
        <v>255</v>
      </c>
      <c r="BM1531" s="231" t="s">
        <v>3448</v>
      </c>
    </row>
    <row r="1532" s="13" customFormat="1">
      <c r="A1532" s="13"/>
      <c r="B1532" s="233"/>
      <c r="C1532" s="234"/>
      <c r="D1532" s="235" t="s">
        <v>173</v>
      </c>
      <c r="E1532" s="236" t="s">
        <v>19</v>
      </c>
      <c r="F1532" s="237" t="s">
        <v>3449</v>
      </c>
      <c r="G1532" s="234"/>
      <c r="H1532" s="238">
        <v>1</v>
      </c>
      <c r="I1532" s="239"/>
      <c r="J1532" s="234"/>
      <c r="K1532" s="234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173</v>
      </c>
      <c r="AU1532" s="244" t="s">
        <v>106</v>
      </c>
      <c r="AV1532" s="13" t="s">
        <v>106</v>
      </c>
      <c r="AW1532" s="13" t="s">
        <v>33</v>
      </c>
      <c r="AX1532" s="13" t="s">
        <v>80</v>
      </c>
      <c r="AY1532" s="244" t="s">
        <v>163</v>
      </c>
    </row>
    <row r="1533" s="2" customFormat="1" ht="21.75" customHeight="1">
      <c r="A1533" s="40"/>
      <c r="B1533" s="41"/>
      <c r="C1533" s="220" t="s">
        <v>3450</v>
      </c>
      <c r="D1533" s="220" t="s">
        <v>166</v>
      </c>
      <c r="E1533" s="221" t="s">
        <v>3451</v>
      </c>
      <c r="F1533" s="222" t="s">
        <v>3452</v>
      </c>
      <c r="G1533" s="223" t="s">
        <v>394</v>
      </c>
      <c r="H1533" s="224">
        <v>1</v>
      </c>
      <c r="I1533" s="225"/>
      <c r="J1533" s="226">
        <f>ROUND(I1533*H1533,2)</f>
        <v>0</v>
      </c>
      <c r="K1533" s="222" t="s">
        <v>19</v>
      </c>
      <c r="L1533" s="46"/>
      <c r="M1533" s="227" t="s">
        <v>19</v>
      </c>
      <c r="N1533" s="228" t="s">
        <v>44</v>
      </c>
      <c r="O1533" s="86"/>
      <c r="P1533" s="229">
        <f>O1533*H1533</f>
        <v>0</v>
      </c>
      <c r="Q1533" s="229">
        <v>0</v>
      </c>
      <c r="R1533" s="229">
        <f>Q1533*H1533</f>
        <v>0</v>
      </c>
      <c r="S1533" s="229">
        <v>0</v>
      </c>
      <c r="T1533" s="230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31" t="s">
        <v>255</v>
      </c>
      <c r="AT1533" s="231" t="s">
        <v>166</v>
      </c>
      <c r="AU1533" s="231" t="s">
        <v>106</v>
      </c>
      <c r="AY1533" s="19" t="s">
        <v>163</v>
      </c>
      <c r="BE1533" s="232">
        <f>IF(N1533="základní",J1533,0)</f>
        <v>0</v>
      </c>
      <c r="BF1533" s="232">
        <f>IF(N1533="snížená",J1533,0)</f>
        <v>0</v>
      </c>
      <c r="BG1533" s="232">
        <f>IF(N1533="zákl. přenesená",J1533,0)</f>
        <v>0</v>
      </c>
      <c r="BH1533" s="232">
        <f>IF(N1533="sníž. přenesená",J1533,0)</f>
        <v>0</v>
      </c>
      <c r="BI1533" s="232">
        <f>IF(N1533="nulová",J1533,0)</f>
        <v>0</v>
      </c>
      <c r="BJ1533" s="19" t="s">
        <v>106</v>
      </c>
      <c r="BK1533" s="232">
        <f>ROUND(I1533*H1533,2)</f>
        <v>0</v>
      </c>
      <c r="BL1533" s="19" t="s">
        <v>255</v>
      </c>
      <c r="BM1533" s="231" t="s">
        <v>3453</v>
      </c>
    </row>
    <row r="1534" s="13" customFormat="1">
      <c r="A1534" s="13"/>
      <c r="B1534" s="233"/>
      <c r="C1534" s="234"/>
      <c r="D1534" s="235" t="s">
        <v>173</v>
      </c>
      <c r="E1534" s="236" t="s">
        <v>19</v>
      </c>
      <c r="F1534" s="237" t="s">
        <v>3454</v>
      </c>
      <c r="G1534" s="234"/>
      <c r="H1534" s="238">
        <v>1</v>
      </c>
      <c r="I1534" s="239"/>
      <c r="J1534" s="234"/>
      <c r="K1534" s="234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173</v>
      </c>
      <c r="AU1534" s="244" t="s">
        <v>106</v>
      </c>
      <c r="AV1534" s="13" t="s">
        <v>106</v>
      </c>
      <c r="AW1534" s="13" t="s">
        <v>33</v>
      </c>
      <c r="AX1534" s="13" t="s">
        <v>80</v>
      </c>
      <c r="AY1534" s="244" t="s">
        <v>163</v>
      </c>
    </row>
    <row r="1535" s="2" customFormat="1" ht="21.75" customHeight="1">
      <c r="A1535" s="40"/>
      <c r="B1535" s="41"/>
      <c r="C1535" s="220" t="s">
        <v>3455</v>
      </c>
      <c r="D1535" s="220" t="s">
        <v>166</v>
      </c>
      <c r="E1535" s="221" t="s">
        <v>3456</v>
      </c>
      <c r="F1535" s="222" t="s">
        <v>3457</v>
      </c>
      <c r="G1535" s="223" t="s">
        <v>420</v>
      </c>
      <c r="H1535" s="224">
        <v>8</v>
      </c>
      <c r="I1535" s="225"/>
      <c r="J1535" s="226">
        <f>ROUND(I1535*H1535,2)</f>
        <v>0</v>
      </c>
      <c r="K1535" s="222" t="s">
        <v>19</v>
      </c>
      <c r="L1535" s="46"/>
      <c r="M1535" s="227" t="s">
        <v>19</v>
      </c>
      <c r="N1535" s="228" t="s">
        <v>44</v>
      </c>
      <c r="O1535" s="86"/>
      <c r="P1535" s="229">
        <f>O1535*H1535</f>
        <v>0</v>
      </c>
      <c r="Q1535" s="229">
        <v>0</v>
      </c>
      <c r="R1535" s="229">
        <f>Q1535*H1535</f>
        <v>0</v>
      </c>
      <c r="S1535" s="229">
        <v>0</v>
      </c>
      <c r="T1535" s="230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31" t="s">
        <v>255</v>
      </c>
      <c r="AT1535" s="231" t="s">
        <v>166</v>
      </c>
      <c r="AU1535" s="231" t="s">
        <v>106</v>
      </c>
      <c r="AY1535" s="19" t="s">
        <v>163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9" t="s">
        <v>106</v>
      </c>
      <c r="BK1535" s="232">
        <f>ROUND(I1535*H1535,2)</f>
        <v>0</v>
      </c>
      <c r="BL1535" s="19" t="s">
        <v>255</v>
      </c>
      <c r="BM1535" s="231" t="s">
        <v>3458</v>
      </c>
    </row>
    <row r="1536" s="13" customFormat="1">
      <c r="A1536" s="13"/>
      <c r="B1536" s="233"/>
      <c r="C1536" s="234"/>
      <c r="D1536" s="235" t="s">
        <v>173</v>
      </c>
      <c r="E1536" s="236" t="s">
        <v>19</v>
      </c>
      <c r="F1536" s="237" t="s">
        <v>3459</v>
      </c>
      <c r="G1536" s="234"/>
      <c r="H1536" s="238">
        <v>8</v>
      </c>
      <c r="I1536" s="239"/>
      <c r="J1536" s="234"/>
      <c r="K1536" s="234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173</v>
      </c>
      <c r="AU1536" s="244" t="s">
        <v>106</v>
      </c>
      <c r="AV1536" s="13" t="s">
        <v>106</v>
      </c>
      <c r="AW1536" s="13" t="s">
        <v>33</v>
      </c>
      <c r="AX1536" s="13" t="s">
        <v>80</v>
      </c>
      <c r="AY1536" s="244" t="s">
        <v>163</v>
      </c>
    </row>
    <row r="1537" s="2" customFormat="1" ht="21.75" customHeight="1">
      <c r="A1537" s="40"/>
      <c r="B1537" s="41"/>
      <c r="C1537" s="220" t="s">
        <v>3460</v>
      </c>
      <c r="D1537" s="220" t="s">
        <v>166</v>
      </c>
      <c r="E1537" s="221" t="s">
        <v>3461</v>
      </c>
      <c r="F1537" s="222" t="s">
        <v>3462</v>
      </c>
      <c r="G1537" s="223" t="s">
        <v>420</v>
      </c>
      <c r="H1537" s="224">
        <v>3</v>
      </c>
      <c r="I1537" s="225"/>
      <c r="J1537" s="226">
        <f>ROUND(I1537*H1537,2)</f>
        <v>0</v>
      </c>
      <c r="K1537" s="222" t="s">
        <v>19</v>
      </c>
      <c r="L1537" s="46"/>
      <c r="M1537" s="227" t="s">
        <v>19</v>
      </c>
      <c r="N1537" s="228" t="s">
        <v>44</v>
      </c>
      <c r="O1537" s="86"/>
      <c r="P1537" s="229">
        <f>O1537*H1537</f>
        <v>0</v>
      </c>
      <c r="Q1537" s="229">
        <v>0</v>
      </c>
      <c r="R1537" s="229">
        <f>Q1537*H1537</f>
        <v>0</v>
      </c>
      <c r="S1537" s="229">
        <v>0</v>
      </c>
      <c r="T1537" s="230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31" t="s">
        <v>255</v>
      </c>
      <c r="AT1537" s="231" t="s">
        <v>166</v>
      </c>
      <c r="AU1537" s="231" t="s">
        <v>106</v>
      </c>
      <c r="AY1537" s="19" t="s">
        <v>163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9" t="s">
        <v>106</v>
      </c>
      <c r="BK1537" s="232">
        <f>ROUND(I1537*H1537,2)</f>
        <v>0</v>
      </c>
      <c r="BL1537" s="19" t="s">
        <v>255</v>
      </c>
      <c r="BM1537" s="231" t="s">
        <v>3463</v>
      </c>
    </row>
    <row r="1538" s="13" customFormat="1">
      <c r="A1538" s="13"/>
      <c r="B1538" s="233"/>
      <c r="C1538" s="234"/>
      <c r="D1538" s="235" t="s">
        <v>173</v>
      </c>
      <c r="E1538" s="236" t="s">
        <v>19</v>
      </c>
      <c r="F1538" s="237" t="s">
        <v>3464</v>
      </c>
      <c r="G1538" s="234"/>
      <c r="H1538" s="238">
        <v>3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173</v>
      </c>
      <c r="AU1538" s="244" t="s">
        <v>106</v>
      </c>
      <c r="AV1538" s="13" t="s">
        <v>106</v>
      </c>
      <c r="AW1538" s="13" t="s">
        <v>33</v>
      </c>
      <c r="AX1538" s="13" t="s">
        <v>80</v>
      </c>
      <c r="AY1538" s="244" t="s">
        <v>163</v>
      </c>
    </row>
    <row r="1539" s="2" customFormat="1" ht="21.75" customHeight="1">
      <c r="A1539" s="40"/>
      <c r="B1539" s="41"/>
      <c r="C1539" s="220" t="s">
        <v>3465</v>
      </c>
      <c r="D1539" s="220" t="s">
        <v>166</v>
      </c>
      <c r="E1539" s="221" t="s">
        <v>3466</v>
      </c>
      <c r="F1539" s="222" t="s">
        <v>3467</v>
      </c>
      <c r="G1539" s="223" t="s">
        <v>3418</v>
      </c>
      <c r="H1539" s="224">
        <v>22</v>
      </c>
      <c r="I1539" s="225"/>
      <c r="J1539" s="226">
        <f>ROUND(I1539*H1539,2)</f>
        <v>0</v>
      </c>
      <c r="K1539" s="222" t="s">
        <v>19</v>
      </c>
      <c r="L1539" s="46"/>
      <c r="M1539" s="227" t="s">
        <v>19</v>
      </c>
      <c r="N1539" s="228" t="s">
        <v>44</v>
      </c>
      <c r="O1539" s="86"/>
      <c r="P1539" s="229">
        <f>O1539*H1539</f>
        <v>0</v>
      </c>
      <c r="Q1539" s="229">
        <v>0</v>
      </c>
      <c r="R1539" s="229">
        <f>Q1539*H1539</f>
        <v>0</v>
      </c>
      <c r="S1539" s="229">
        <v>0</v>
      </c>
      <c r="T1539" s="230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31" t="s">
        <v>255</v>
      </c>
      <c r="AT1539" s="231" t="s">
        <v>166</v>
      </c>
      <c r="AU1539" s="231" t="s">
        <v>106</v>
      </c>
      <c r="AY1539" s="19" t="s">
        <v>163</v>
      </c>
      <c r="BE1539" s="232">
        <f>IF(N1539="základní",J1539,0)</f>
        <v>0</v>
      </c>
      <c r="BF1539" s="232">
        <f>IF(N1539="snížená",J1539,0)</f>
        <v>0</v>
      </c>
      <c r="BG1539" s="232">
        <f>IF(N1539="zákl. přenesená",J1539,0)</f>
        <v>0</v>
      </c>
      <c r="BH1539" s="232">
        <f>IF(N1539="sníž. přenesená",J1539,0)</f>
        <v>0</v>
      </c>
      <c r="BI1539" s="232">
        <f>IF(N1539="nulová",J1539,0)</f>
        <v>0</v>
      </c>
      <c r="BJ1539" s="19" t="s">
        <v>106</v>
      </c>
      <c r="BK1539" s="232">
        <f>ROUND(I1539*H1539,2)</f>
        <v>0</v>
      </c>
      <c r="BL1539" s="19" t="s">
        <v>255</v>
      </c>
      <c r="BM1539" s="231" t="s">
        <v>3468</v>
      </c>
    </row>
    <row r="1540" s="13" customFormat="1">
      <c r="A1540" s="13"/>
      <c r="B1540" s="233"/>
      <c r="C1540" s="234"/>
      <c r="D1540" s="235" t="s">
        <v>173</v>
      </c>
      <c r="E1540" s="236" t="s">
        <v>19</v>
      </c>
      <c r="F1540" s="237" t="s">
        <v>3469</v>
      </c>
      <c r="G1540" s="234"/>
      <c r="H1540" s="238">
        <v>22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173</v>
      </c>
      <c r="AU1540" s="244" t="s">
        <v>106</v>
      </c>
      <c r="AV1540" s="13" t="s">
        <v>106</v>
      </c>
      <c r="AW1540" s="13" t="s">
        <v>33</v>
      </c>
      <c r="AX1540" s="13" t="s">
        <v>80</v>
      </c>
      <c r="AY1540" s="244" t="s">
        <v>163</v>
      </c>
    </row>
    <row r="1541" s="2" customFormat="1" ht="33" customHeight="1">
      <c r="A1541" s="40"/>
      <c r="B1541" s="41"/>
      <c r="C1541" s="220" t="s">
        <v>3470</v>
      </c>
      <c r="D1541" s="220" t="s">
        <v>166</v>
      </c>
      <c r="E1541" s="221" t="s">
        <v>3471</v>
      </c>
      <c r="F1541" s="222" t="s">
        <v>3472</v>
      </c>
      <c r="G1541" s="223" t="s">
        <v>3418</v>
      </c>
      <c r="H1541" s="224">
        <v>1</v>
      </c>
      <c r="I1541" s="225"/>
      <c r="J1541" s="226">
        <f>ROUND(I1541*H1541,2)</f>
        <v>0</v>
      </c>
      <c r="K1541" s="222" t="s">
        <v>19</v>
      </c>
      <c r="L1541" s="46"/>
      <c r="M1541" s="227" t="s">
        <v>19</v>
      </c>
      <c r="N1541" s="228" t="s">
        <v>44</v>
      </c>
      <c r="O1541" s="86"/>
      <c r="P1541" s="229">
        <f>O1541*H1541</f>
        <v>0</v>
      </c>
      <c r="Q1541" s="229">
        <v>0</v>
      </c>
      <c r="R1541" s="229">
        <f>Q1541*H1541</f>
        <v>0</v>
      </c>
      <c r="S1541" s="229">
        <v>0</v>
      </c>
      <c r="T1541" s="230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31" t="s">
        <v>255</v>
      </c>
      <c r="AT1541" s="231" t="s">
        <v>166</v>
      </c>
      <c r="AU1541" s="231" t="s">
        <v>106</v>
      </c>
      <c r="AY1541" s="19" t="s">
        <v>163</v>
      </c>
      <c r="BE1541" s="232">
        <f>IF(N1541="základní",J1541,0)</f>
        <v>0</v>
      </c>
      <c r="BF1541" s="232">
        <f>IF(N1541="snížená",J1541,0)</f>
        <v>0</v>
      </c>
      <c r="BG1541" s="232">
        <f>IF(N1541="zákl. přenesená",J1541,0)</f>
        <v>0</v>
      </c>
      <c r="BH1541" s="232">
        <f>IF(N1541="sníž. přenesená",J1541,0)</f>
        <v>0</v>
      </c>
      <c r="BI1541" s="232">
        <f>IF(N1541="nulová",J1541,0)</f>
        <v>0</v>
      </c>
      <c r="BJ1541" s="19" t="s">
        <v>106</v>
      </c>
      <c r="BK1541" s="232">
        <f>ROUND(I1541*H1541,2)</f>
        <v>0</v>
      </c>
      <c r="BL1541" s="19" t="s">
        <v>255</v>
      </c>
      <c r="BM1541" s="231" t="s">
        <v>3473</v>
      </c>
    </row>
    <row r="1542" s="13" customFormat="1">
      <c r="A1542" s="13"/>
      <c r="B1542" s="233"/>
      <c r="C1542" s="234"/>
      <c r="D1542" s="235" t="s">
        <v>173</v>
      </c>
      <c r="E1542" s="236" t="s">
        <v>19</v>
      </c>
      <c r="F1542" s="237" t="s">
        <v>3474</v>
      </c>
      <c r="G1542" s="234"/>
      <c r="H1542" s="238">
        <v>1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173</v>
      </c>
      <c r="AU1542" s="244" t="s">
        <v>106</v>
      </c>
      <c r="AV1542" s="13" t="s">
        <v>106</v>
      </c>
      <c r="AW1542" s="13" t="s">
        <v>33</v>
      </c>
      <c r="AX1542" s="13" t="s">
        <v>80</v>
      </c>
      <c r="AY1542" s="244" t="s">
        <v>163</v>
      </c>
    </row>
    <row r="1543" s="2" customFormat="1" ht="21.75" customHeight="1">
      <c r="A1543" s="40"/>
      <c r="B1543" s="41"/>
      <c r="C1543" s="220" t="s">
        <v>3475</v>
      </c>
      <c r="D1543" s="220" t="s">
        <v>166</v>
      </c>
      <c r="E1543" s="221" t="s">
        <v>3476</v>
      </c>
      <c r="F1543" s="222" t="s">
        <v>3477</v>
      </c>
      <c r="G1543" s="223" t="s">
        <v>3418</v>
      </c>
      <c r="H1543" s="224">
        <v>2</v>
      </c>
      <c r="I1543" s="225"/>
      <c r="J1543" s="226">
        <f>ROUND(I1543*H1543,2)</f>
        <v>0</v>
      </c>
      <c r="K1543" s="222" t="s">
        <v>19</v>
      </c>
      <c r="L1543" s="46"/>
      <c r="M1543" s="227" t="s">
        <v>19</v>
      </c>
      <c r="N1543" s="228" t="s">
        <v>44</v>
      </c>
      <c r="O1543" s="86"/>
      <c r="P1543" s="229">
        <f>O1543*H1543</f>
        <v>0</v>
      </c>
      <c r="Q1543" s="229">
        <v>0</v>
      </c>
      <c r="R1543" s="229">
        <f>Q1543*H1543</f>
        <v>0</v>
      </c>
      <c r="S1543" s="229">
        <v>0</v>
      </c>
      <c r="T1543" s="230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31" t="s">
        <v>255</v>
      </c>
      <c r="AT1543" s="231" t="s">
        <v>166</v>
      </c>
      <c r="AU1543" s="231" t="s">
        <v>106</v>
      </c>
      <c r="AY1543" s="19" t="s">
        <v>163</v>
      </c>
      <c r="BE1543" s="232">
        <f>IF(N1543="základní",J1543,0)</f>
        <v>0</v>
      </c>
      <c r="BF1543" s="232">
        <f>IF(N1543="snížená",J1543,0)</f>
        <v>0</v>
      </c>
      <c r="BG1543" s="232">
        <f>IF(N1543="zákl. přenesená",J1543,0)</f>
        <v>0</v>
      </c>
      <c r="BH1543" s="232">
        <f>IF(N1543="sníž. přenesená",J1543,0)</f>
        <v>0</v>
      </c>
      <c r="BI1543" s="232">
        <f>IF(N1543="nulová",J1543,0)</f>
        <v>0</v>
      </c>
      <c r="BJ1543" s="19" t="s">
        <v>106</v>
      </c>
      <c r="BK1543" s="232">
        <f>ROUND(I1543*H1543,2)</f>
        <v>0</v>
      </c>
      <c r="BL1543" s="19" t="s">
        <v>255</v>
      </c>
      <c r="BM1543" s="231" t="s">
        <v>3478</v>
      </c>
    </row>
    <row r="1544" s="2" customFormat="1" ht="16.5" customHeight="1">
      <c r="A1544" s="40"/>
      <c r="B1544" s="41"/>
      <c r="C1544" s="220" t="s">
        <v>3479</v>
      </c>
      <c r="D1544" s="220" t="s">
        <v>166</v>
      </c>
      <c r="E1544" s="221" t="s">
        <v>3480</v>
      </c>
      <c r="F1544" s="222" t="s">
        <v>3481</v>
      </c>
      <c r="G1544" s="223" t="s">
        <v>394</v>
      </c>
      <c r="H1544" s="224">
        <v>1</v>
      </c>
      <c r="I1544" s="225"/>
      <c r="J1544" s="226">
        <f>ROUND(I1544*H1544,2)</f>
        <v>0</v>
      </c>
      <c r="K1544" s="222" t="s">
        <v>19</v>
      </c>
      <c r="L1544" s="46"/>
      <c r="M1544" s="227" t="s">
        <v>19</v>
      </c>
      <c r="N1544" s="228" t="s">
        <v>44</v>
      </c>
      <c r="O1544" s="86"/>
      <c r="P1544" s="229">
        <f>O1544*H1544</f>
        <v>0</v>
      </c>
      <c r="Q1544" s="229">
        <v>0</v>
      </c>
      <c r="R1544" s="229">
        <f>Q1544*H1544</f>
        <v>0</v>
      </c>
      <c r="S1544" s="229">
        <v>0</v>
      </c>
      <c r="T1544" s="230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31" t="s">
        <v>255</v>
      </c>
      <c r="AT1544" s="231" t="s">
        <v>166</v>
      </c>
      <c r="AU1544" s="231" t="s">
        <v>106</v>
      </c>
      <c r="AY1544" s="19" t="s">
        <v>163</v>
      </c>
      <c r="BE1544" s="232">
        <f>IF(N1544="základní",J1544,0)</f>
        <v>0</v>
      </c>
      <c r="BF1544" s="232">
        <f>IF(N1544="snížená",J1544,0)</f>
        <v>0</v>
      </c>
      <c r="BG1544" s="232">
        <f>IF(N1544="zákl. přenesená",J1544,0)</f>
        <v>0</v>
      </c>
      <c r="BH1544" s="232">
        <f>IF(N1544="sníž. přenesená",J1544,0)</f>
        <v>0</v>
      </c>
      <c r="BI1544" s="232">
        <f>IF(N1544="nulová",J1544,0)</f>
        <v>0</v>
      </c>
      <c r="BJ1544" s="19" t="s">
        <v>106</v>
      </c>
      <c r="BK1544" s="232">
        <f>ROUND(I1544*H1544,2)</f>
        <v>0</v>
      </c>
      <c r="BL1544" s="19" t="s">
        <v>255</v>
      </c>
      <c r="BM1544" s="231" t="s">
        <v>3482</v>
      </c>
    </row>
    <row r="1545" s="2" customFormat="1" ht="16.5" customHeight="1">
      <c r="A1545" s="40"/>
      <c r="B1545" s="41"/>
      <c r="C1545" s="220" t="s">
        <v>3483</v>
      </c>
      <c r="D1545" s="220" t="s">
        <v>166</v>
      </c>
      <c r="E1545" s="221" t="s">
        <v>3484</v>
      </c>
      <c r="F1545" s="222" t="s">
        <v>3485</v>
      </c>
      <c r="G1545" s="223" t="s">
        <v>420</v>
      </c>
      <c r="H1545" s="224">
        <v>1</v>
      </c>
      <c r="I1545" s="225"/>
      <c r="J1545" s="226">
        <f>ROUND(I1545*H1545,2)</f>
        <v>0</v>
      </c>
      <c r="K1545" s="222" t="s">
        <v>19</v>
      </c>
      <c r="L1545" s="46"/>
      <c r="M1545" s="227" t="s">
        <v>19</v>
      </c>
      <c r="N1545" s="228" t="s">
        <v>44</v>
      </c>
      <c r="O1545" s="86"/>
      <c r="P1545" s="229">
        <f>O1545*H1545</f>
        <v>0</v>
      </c>
      <c r="Q1545" s="229">
        <v>0</v>
      </c>
      <c r="R1545" s="229">
        <f>Q1545*H1545</f>
        <v>0</v>
      </c>
      <c r="S1545" s="229">
        <v>0</v>
      </c>
      <c r="T1545" s="230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31" t="s">
        <v>395</v>
      </c>
      <c r="AT1545" s="231" t="s">
        <v>166</v>
      </c>
      <c r="AU1545" s="231" t="s">
        <v>106</v>
      </c>
      <c r="AY1545" s="19" t="s">
        <v>163</v>
      </c>
      <c r="BE1545" s="232">
        <f>IF(N1545="základní",J1545,0)</f>
        <v>0</v>
      </c>
      <c r="BF1545" s="232">
        <f>IF(N1545="snížená",J1545,0)</f>
        <v>0</v>
      </c>
      <c r="BG1545" s="232">
        <f>IF(N1545="zákl. přenesená",J1545,0)</f>
        <v>0</v>
      </c>
      <c r="BH1545" s="232">
        <f>IF(N1545="sníž. přenesená",J1545,0)</f>
        <v>0</v>
      </c>
      <c r="BI1545" s="232">
        <f>IF(N1545="nulová",J1545,0)</f>
        <v>0</v>
      </c>
      <c r="BJ1545" s="19" t="s">
        <v>106</v>
      </c>
      <c r="BK1545" s="232">
        <f>ROUND(I1545*H1545,2)</f>
        <v>0</v>
      </c>
      <c r="BL1545" s="19" t="s">
        <v>395</v>
      </c>
      <c r="BM1545" s="231" t="s">
        <v>3486</v>
      </c>
    </row>
    <row r="1546" s="13" customFormat="1">
      <c r="A1546" s="13"/>
      <c r="B1546" s="233"/>
      <c r="C1546" s="234"/>
      <c r="D1546" s="235" t="s">
        <v>173</v>
      </c>
      <c r="E1546" s="236" t="s">
        <v>19</v>
      </c>
      <c r="F1546" s="237" t="s">
        <v>3487</v>
      </c>
      <c r="G1546" s="234"/>
      <c r="H1546" s="238">
        <v>1</v>
      </c>
      <c r="I1546" s="239"/>
      <c r="J1546" s="234"/>
      <c r="K1546" s="234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173</v>
      </c>
      <c r="AU1546" s="244" t="s">
        <v>106</v>
      </c>
      <c r="AV1546" s="13" t="s">
        <v>106</v>
      </c>
      <c r="AW1546" s="13" t="s">
        <v>33</v>
      </c>
      <c r="AX1546" s="13" t="s">
        <v>80</v>
      </c>
      <c r="AY1546" s="244" t="s">
        <v>163</v>
      </c>
    </row>
    <row r="1547" s="2" customFormat="1" ht="44.25" customHeight="1">
      <c r="A1547" s="40"/>
      <c r="B1547" s="41"/>
      <c r="C1547" s="220" t="s">
        <v>3488</v>
      </c>
      <c r="D1547" s="220" t="s">
        <v>166</v>
      </c>
      <c r="E1547" s="221" t="s">
        <v>3489</v>
      </c>
      <c r="F1547" s="222" t="s">
        <v>3490</v>
      </c>
      <c r="G1547" s="223" t="s">
        <v>262</v>
      </c>
      <c r="H1547" s="224">
        <v>0.13</v>
      </c>
      <c r="I1547" s="225"/>
      <c r="J1547" s="226">
        <f>ROUND(I1547*H1547,2)</f>
        <v>0</v>
      </c>
      <c r="K1547" s="222" t="s">
        <v>170</v>
      </c>
      <c r="L1547" s="46"/>
      <c r="M1547" s="227" t="s">
        <v>19</v>
      </c>
      <c r="N1547" s="228" t="s">
        <v>44</v>
      </c>
      <c r="O1547" s="86"/>
      <c r="P1547" s="229">
        <f>O1547*H1547</f>
        <v>0</v>
      </c>
      <c r="Q1547" s="229">
        <v>0</v>
      </c>
      <c r="R1547" s="229">
        <f>Q1547*H1547</f>
        <v>0</v>
      </c>
      <c r="S1547" s="229">
        <v>0</v>
      </c>
      <c r="T1547" s="230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31" t="s">
        <v>255</v>
      </c>
      <c r="AT1547" s="231" t="s">
        <v>166</v>
      </c>
      <c r="AU1547" s="231" t="s">
        <v>106</v>
      </c>
      <c r="AY1547" s="19" t="s">
        <v>163</v>
      </c>
      <c r="BE1547" s="232">
        <f>IF(N1547="základní",J1547,0)</f>
        <v>0</v>
      </c>
      <c r="BF1547" s="232">
        <f>IF(N1547="snížená",J1547,0)</f>
        <v>0</v>
      </c>
      <c r="BG1547" s="232">
        <f>IF(N1547="zákl. přenesená",J1547,0)</f>
        <v>0</v>
      </c>
      <c r="BH1547" s="232">
        <f>IF(N1547="sníž. přenesená",J1547,0)</f>
        <v>0</v>
      </c>
      <c r="BI1547" s="232">
        <f>IF(N1547="nulová",J1547,0)</f>
        <v>0</v>
      </c>
      <c r="BJ1547" s="19" t="s">
        <v>106</v>
      </c>
      <c r="BK1547" s="232">
        <f>ROUND(I1547*H1547,2)</f>
        <v>0</v>
      </c>
      <c r="BL1547" s="19" t="s">
        <v>255</v>
      </c>
      <c r="BM1547" s="231" t="s">
        <v>3491</v>
      </c>
    </row>
    <row r="1548" s="12" customFormat="1" ht="22.8" customHeight="1">
      <c r="A1548" s="12"/>
      <c r="B1548" s="204"/>
      <c r="C1548" s="205"/>
      <c r="D1548" s="206" t="s">
        <v>71</v>
      </c>
      <c r="E1548" s="218" t="s">
        <v>945</v>
      </c>
      <c r="F1548" s="218" t="s">
        <v>946</v>
      </c>
      <c r="G1548" s="205"/>
      <c r="H1548" s="205"/>
      <c r="I1548" s="208"/>
      <c r="J1548" s="219">
        <f>BK1548</f>
        <v>0</v>
      </c>
      <c r="K1548" s="205"/>
      <c r="L1548" s="210"/>
      <c r="M1548" s="211"/>
      <c r="N1548" s="212"/>
      <c r="O1548" s="212"/>
      <c r="P1548" s="213">
        <f>SUM(P1549:P1578)</f>
        <v>0</v>
      </c>
      <c r="Q1548" s="212"/>
      <c r="R1548" s="213">
        <f>SUM(R1549:R1578)</f>
        <v>31.875075199999998</v>
      </c>
      <c r="S1548" s="212"/>
      <c r="T1548" s="214">
        <f>SUM(T1549:T1578)</f>
        <v>0</v>
      </c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R1548" s="215" t="s">
        <v>106</v>
      </c>
      <c r="AT1548" s="216" t="s">
        <v>71</v>
      </c>
      <c r="AU1548" s="216" t="s">
        <v>80</v>
      </c>
      <c r="AY1548" s="215" t="s">
        <v>163</v>
      </c>
      <c r="BK1548" s="217">
        <f>SUM(BK1549:BK1578)</f>
        <v>0</v>
      </c>
    </row>
    <row r="1549" s="2" customFormat="1" ht="21.75" customHeight="1">
      <c r="A1549" s="40"/>
      <c r="B1549" s="41"/>
      <c r="C1549" s="220" t="s">
        <v>3492</v>
      </c>
      <c r="D1549" s="220" t="s">
        <v>166</v>
      </c>
      <c r="E1549" s="221" t="s">
        <v>3493</v>
      </c>
      <c r="F1549" s="222" t="s">
        <v>3494</v>
      </c>
      <c r="G1549" s="223" t="s">
        <v>169</v>
      </c>
      <c r="H1549" s="224">
        <v>680.39999999999998</v>
      </c>
      <c r="I1549" s="225"/>
      <c r="J1549" s="226">
        <f>ROUND(I1549*H1549,2)</f>
        <v>0</v>
      </c>
      <c r="K1549" s="222" t="s">
        <v>170</v>
      </c>
      <c r="L1549" s="46"/>
      <c r="M1549" s="227" t="s">
        <v>19</v>
      </c>
      <c r="N1549" s="228" t="s">
        <v>44</v>
      </c>
      <c r="O1549" s="86"/>
      <c r="P1549" s="229">
        <f>O1549*H1549</f>
        <v>0</v>
      </c>
      <c r="Q1549" s="229">
        <v>0</v>
      </c>
      <c r="R1549" s="229">
        <f>Q1549*H1549</f>
        <v>0</v>
      </c>
      <c r="S1549" s="229">
        <v>0</v>
      </c>
      <c r="T1549" s="230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31" t="s">
        <v>255</v>
      </c>
      <c r="AT1549" s="231" t="s">
        <v>166</v>
      </c>
      <c r="AU1549" s="231" t="s">
        <v>106</v>
      </c>
      <c r="AY1549" s="19" t="s">
        <v>163</v>
      </c>
      <c r="BE1549" s="232">
        <f>IF(N1549="základní",J1549,0)</f>
        <v>0</v>
      </c>
      <c r="BF1549" s="232">
        <f>IF(N1549="snížená",J1549,0)</f>
        <v>0</v>
      </c>
      <c r="BG1549" s="232">
        <f>IF(N1549="zákl. přenesená",J1549,0)</f>
        <v>0</v>
      </c>
      <c r="BH1549" s="232">
        <f>IF(N1549="sníž. přenesená",J1549,0)</f>
        <v>0</v>
      </c>
      <c r="BI1549" s="232">
        <f>IF(N1549="nulová",J1549,0)</f>
        <v>0</v>
      </c>
      <c r="BJ1549" s="19" t="s">
        <v>106</v>
      </c>
      <c r="BK1549" s="232">
        <f>ROUND(I1549*H1549,2)</f>
        <v>0</v>
      </c>
      <c r="BL1549" s="19" t="s">
        <v>255</v>
      </c>
      <c r="BM1549" s="231" t="s">
        <v>3495</v>
      </c>
    </row>
    <row r="1550" s="2" customFormat="1" ht="21.75" customHeight="1">
      <c r="A1550" s="40"/>
      <c r="B1550" s="41"/>
      <c r="C1550" s="220" t="s">
        <v>3496</v>
      </c>
      <c r="D1550" s="220" t="s">
        <v>166</v>
      </c>
      <c r="E1550" s="221" t="s">
        <v>3497</v>
      </c>
      <c r="F1550" s="222" t="s">
        <v>3498</v>
      </c>
      <c r="G1550" s="223" t="s">
        <v>169</v>
      </c>
      <c r="H1550" s="224">
        <v>680.39999999999998</v>
      </c>
      <c r="I1550" s="225"/>
      <c r="J1550" s="226">
        <f>ROUND(I1550*H1550,2)</f>
        <v>0</v>
      </c>
      <c r="K1550" s="222" t="s">
        <v>170</v>
      </c>
      <c r="L1550" s="46"/>
      <c r="M1550" s="227" t="s">
        <v>19</v>
      </c>
      <c r="N1550" s="228" t="s">
        <v>44</v>
      </c>
      <c r="O1550" s="86"/>
      <c r="P1550" s="229">
        <f>O1550*H1550</f>
        <v>0</v>
      </c>
      <c r="Q1550" s="229">
        <v>0.00029999999999999997</v>
      </c>
      <c r="R1550" s="229">
        <f>Q1550*H1550</f>
        <v>0.20411999999999997</v>
      </c>
      <c r="S1550" s="229">
        <v>0</v>
      </c>
      <c r="T1550" s="230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31" t="s">
        <v>255</v>
      </c>
      <c r="AT1550" s="231" t="s">
        <v>166</v>
      </c>
      <c r="AU1550" s="231" t="s">
        <v>106</v>
      </c>
      <c r="AY1550" s="19" t="s">
        <v>163</v>
      </c>
      <c r="BE1550" s="232">
        <f>IF(N1550="základní",J1550,0)</f>
        <v>0</v>
      </c>
      <c r="BF1550" s="232">
        <f>IF(N1550="snížená",J1550,0)</f>
        <v>0</v>
      </c>
      <c r="BG1550" s="232">
        <f>IF(N1550="zákl. přenesená",J1550,0)</f>
        <v>0</v>
      </c>
      <c r="BH1550" s="232">
        <f>IF(N1550="sníž. přenesená",J1550,0)</f>
        <v>0</v>
      </c>
      <c r="BI1550" s="232">
        <f>IF(N1550="nulová",J1550,0)</f>
        <v>0</v>
      </c>
      <c r="BJ1550" s="19" t="s">
        <v>106</v>
      </c>
      <c r="BK1550" s="232">
        <f>ROUND(I1550*H1550,2)</f>
        <v>0</v>
      </c>
      <c r="BL1550" s="19" t="s">
        <v>255</v>
      </c>
      <c r="BM1550" s="231" t="s">
        <v>3499</v>
      </c>
    </row>
    <row r="1551" s="2" customFormat="1" ht="33" customHeight="1">
      <c r="A1551" s="40"/>
      <c r="B1551" s="41"/>
      <c r="C1551" s="220" t="s">
        <v>395</v>
      </c>
      <c r="D1551" s="220" t="s">
        <v>166</v>
      </c>
      <c r="E1551" s="221" t="s">
        <v>3500</v>
      </c>
      <c r="F1551" s="222" t="s">
        <v>3501</v>
      </c>
      <c r="G1551" s="223" t="s">
        <v>169</v>
      </c>
      <c r="H1551" s="224">
        <v>680.39999999999998</v>
      </c>
      <c r="I1551" s="225"/>
      <c r="J1551" s="226">
        <f>ROUND(I1551*H1551,2)</f>
        <v>0</v>
      </c>
      <c r="K1551" s="222" t="s">
        <v>170</v>
      </c>
      <c r="L1551" s="46"/>
      <c r="M1551" s="227" t="s">
        <v>19</v>
      </c>
      <c r="N1551" s="228" t="s">
        <v>44</v>
      </c>
      <c r="O1551" s="86"/>
      <c r="P1551" s="229">
        <f>O1551*H1551</f>
        <v>0</v>
      </c>
      <c r="Q1551" s="229">
        <v>0.012</v>
      </c>
      <c r="R1551" s="229">
        <f>Q1551*H1551</f>
        <v>8.1647999999999996</v>
      </c>
      <c r="S1551" s="229">
        <v>0</v>
      </c>
      <c r="T1551" s="230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31" t="s">
        <v>255</v>
      </c>
      <c r="AT1551" s="231" t="s">
        <v>166</v>
      </c>
      <c r="AU1551" s="231" t="s">
        <v>106</v>
      </c>
      <c r="AY1551" s="19" t="s">
        <v>163</v>
      </c>
      <c r="BE1551" s="232">
        <f>IF(N1551="základní",J1551,0)</f>
        <v>0</v>
      </c>
      <c r="BF1551" s="232">
        <f>IF(N1551="snížená",J1551,0)</f>
        <v>0</v>
      </c>
      <c r="BG1551" s="232">
        <f>IF(N1551="zákl. přenesená",J1551,0)</f>
        <v>0</v>
      </c>
      <c r="BH1551" s="232">
        <f>IF(N1551="sníž. přenesená",J1551,0)</f>
        <v>0</v>
      </c>
      <c r="BI1551" s="232">
        <f>IF(N1551="nulová",J1551,0)</f>
        <v>0</v>
      </c>
      <c r="BJ1551" s="19" t="s">
        <v>106</v>
      </c>
      <c r="BK1551" s="232">
        <f>ROUND(I1551*H1551,2)</f>
        <v>0</v>
      </c>
      <c r="BL1551" s="19" t="s">
        <v>255</v>
      </c>
      <c r="BM1551" s="231" t="s">
        <v>3502</v>
      </c>
    </row>
    <row r="1552" s="2" customFormat="1" ht="21.75" customHeight="1">
      <c r="A1552" s="40"/>
      <c r="B1552" s="41"/>
      <c r="C1552" s="220" t="s">
        <v>3503</v>
      </c>
      <c r="D1552" s="220" t="s">
        <v>166</v>
      </c>
      <c r="E1552" s="221" t="s">
        <v>3504</v>
      </c>
      <c r="F1552" s="222" t="s">
        <v>3505</v>
      </c>
      <c r="G1552" s="223" t="s">
        <v>169</v>
      </c>
      <c r="H1552" s="224">
        <v>1060</v>
      </c>
      <c r="I1552" s="225"/>
      <c r="J1552" s="226">
        <f>ROUND(I1552*H1552,2)</f>
        <v>0</v>
      </c>
      <c r="K1552" s="222" t="s">
        <v>170</v>
      </c>
      <c r="L1552" s="46"/>
      <c r="M1552" s="227" t="s">
        <v>19</v>
      </c>
      <c r="N1552" s="228" t="s">
        <v>44</v>
      </c>
      <c r="O1552" s="86"/>
      <c r="P1552" s="229">
        <f>O1552*H1552</f>
        <v>0</v>
      </c>
      <c r="Q1552" s="229">
        <v>0.0015</v>
      </c>
      <c r="R1552" s="229">
        <f>Q1552*H1552</f>
        <v>1.5900000000000001</v>
      </c>
      <c r="S1552" s="229">
        <v>0</v>
      </c>
      <c r="T1552" s="230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31" t="s">
        <v>255</v>
      </c>
      <c r="AT1552" s="231" t="s">
        <v>166</v>
      </c>
      <c r="AU1552" s="231" t="s">
        <v>106</v>
      </c>
      <c r="AY1552" s="19" t="s">
        <v>163</v>
      </c>
      <c r="BE1552" s="232">
        <f>IF(N1552="základní",J1552,0)</f>
        <v>0</v>
      </c>
      <c r="BF1552" s="232">
        <f>IF(N1552="snížená",J1552,0)</f>
        <v>0</v>
      </c>
      <c r="BG1552" s="232">
        <f>IF(N1552="zákl. přenesená",J1552,0)</f>
        <v>0</v>
      </c>
      <c r="BH1552" s="232">
        <f>IF(N1552="sníž. přenesená",J1552,0)</f>
        <v>0</v>
      </c>
      <c r="BI1552" s="232">
        <f>IF(N1552="nulová",J1552,0)</f>
        <v>0</v>
      </c>
      <c r="BJ1552" s="19" t="s">
        <v>106</v>
      </c>
      <c r="BK1552" s="232">
        <f>ROUND(I1552*H1552,2)</f>
        <v>0</v>
      </c>
      <c r="BL1552" s="19" t="s">
        <v>255</v>
      </c>
      <c r="BM1552" s="231" t="s">
        <v>3506</v>
      </c>
    </row>
    <row r="1553" s="13" customFormat="1">
      <c r="A1553" s="13"/>
      <c r="B1553" s="233"/>
      <c r="C1553" s="234"/>
      <c r="D1553" s="235" t="s">
        <v>173</v>
      </c>
      <c r="E1553" s="236" t="s">
        <v>19</v>
      </c>
      <c r="F1553" s="237" t="s">
        <v>3507</v>
      </c>
      <c r="G1553" s="234"/>
      <c r="H1553" s="238">
        <v>1060</v>
      </c>
      <c r="I1553" s="239"/>
      <c r="J1553" s="234"/>
      <c r="K1553" s="234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173</v>
      </c>
      <c r="AU1553" s="244" t="s">
        <v>106</v>
      </c>
      <c r="AV1553" s="13" t="s">
        <v>106</v>
      </c>
      <c r="AW1553" s="13" t="s">
        <v>33</v>
      </c>
      <c r="AX1553" s="13" t="s">
        <v>72</v>
      </c>
      <c r="AY1553" s="244" t="s">
        <v>163</v>
      </c>
    </row>
    <row r="1554" s="14" customFormat="1">
      <c r="A1554" s="14"/>
      <c r="B1554" s="245"/>
      <c r="C1554" s="246"/>
      <c r="D1554" s="235" t="s">
        <v>173</v>
      </c>
      <c r="E1554" s="247" t="s">
        <v>19</v>
      </c>
      <c r="F1554" s="248" t="s">
        <v>175</v>
      </c>
      <c r="G1554" s="246"/>
      <c r="H1554" s="249">
        <v>1060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173</v>
      </c>
      <c r="AU1554" s="255" t="s">
        <v>106</v>
      </c>
      <c r="AV1554" s="14" t="s">
        <v>171</v>
      </c>
      <c r="AW1554" s="14" t="s">
        <v>33</v>
      </c>
      <c r="AX1554" s="14" t="s">
        <v>80</v>
      </c>
      <c r="AY1554" s="255" t="s">
        <v>163</v>
      </c>
    </row>
    <row r="1555" s="2" customFormat="1" ht="33" customHeight="1">
      <c r="A1555" s="40"/>
      <c r="B1555" s="41"/>
      <c r="C1555" s="220" t="s">
        <v>3508</v>
      </c>
      <c r="D1555" s="220" t="s">
        <v>166</v>
      </c>
      <c r="E1555" s="221" t="s">
        <v>3509</v>
      </c>
      <c r="F1555" s="222" t="s">
        <v>3510</v>
      </c>
      <c r="G1555" s="223" t="s">
        <v>279</v>
      </c>
      <c r="H1555" s="224">
        <v>110</v>
      </c>
      <c r="I1555" s="225"/>
      <c r="J1555" s="226">
        <f>ROUND(I1555*H1555,2)</f>
        <v>0</v>
      </c>
      <c r="K1555" s="222" t="s">
        <v>170</v>
      </c>
      <c r="L1555" s="46"/>
      <c r="M1555" s="227" t="s">
        <v>19</v>
      </c>
      <c r="N1555" s="228" t="s">
        <v>44</v>
      </c>
      <c r="O1555" s="86"/>
      <c r="P1555" s="229">
        <f>O1555*H1555</f>
        <v>0</v>
      </c>
      <c r="Q1555" s="229">
        <v>0.0015299999999999999</v>
      </c>
      <c r="R1555" s="229">
        <f>Q1555*H1555</f>
        <v>0.16829999999999998</v>
      </c>
      <c r="S1555" s="229">
        <v>0</v>
      </c>
      <c r="T1555" s="230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31" t="s">
        <v>255</v>
      </c>
      <c r="AT1555" s="231" t="s">
        <v>166</v>
      </c>
      <c r="AU1555" s="231" t="s">
        <v>106</v>
      </c>
      <c r="AY1555" s="19" t="s">
        <v>163</v>
      </c>
      <c r="BE1555" s="232">
        <f>IF(N1555="základní",J1555,0)</f>
        <v>0</v>
      </c>
      <c r="BF1555" s="232">
        <f>IF(N1555="snížená",J1555,0)</f>
        <v>0</v>
      </c>
      <c r="BG1555" s="232">
        <f>IF(N1555="zákl. přenesená",J1555,0)</f>
        <v>0</v>
      </c>
      <c r="BH1555" s="232">
        <f>IF(N1555="sníž. přenesená",J1555,0)</f>
        <v>0</v>
      </c>
      <c r="BI1555" s="232">
        <f>IF(N1555="nulová",J1555,0)</f>
        <v>0</v>
      </c>
      <c r="BJ1555" s="19" t="s">
        <v>106</v>
      </c>
      <c r="BK1555" s="232">
        <f>ROUND(I1555*H1555,2)</f>
        <v>0</v>
      </c>
      <c r="BL1555" s="19" t="s">
        <v>255</v>
      </c>
      <c r="BM1555" s="231" t="s">
        <v>3511</v>
      </c>
    </row>
    <row r="1556" s="2" customFormat="1" ht="33" customHeight="1">
      <c r="A1556" s="40"/>
      <c r="B1556" s="41"/>
      <c r="C1556" s="220" t="s">
        <v>3512</v>
      </c>
      <c r="D1556" s="220" t="s">
        <v>166</v>
      </c>
      <c r="E1556" s="221" t="s">
        <v>3513</v>
      </c>
      <c r="F1556" s="222" t="s">
        <v>3514</v>
      </c>
      <c r="G1556" s="223" t="s">
        <v>279</v>
      </c>
      <c r="H1556" s="224">
        <v>110</v>
      </c>
      <c r="I1556" s="225"/>
      <c r="J1556" s="226">
        <f>ROUND(I1556*H1556,2)</f>
        <v>0</v>
      </c>
      <c r="K1556" s="222" t="s">
        <v>170</v>
      </c>
      <c r="L1556" s="46"/>
      <c r="M1556" s="227" t="s">
        <v>19</v>
      </c>
      <c r="N1556" s="228" t="s">
        <v>44</v>
      </c>
      <c r="O1556" s="86"/>
      <c r="P1556" s="229">
        <f>O1556*H1556</f>
        <v>0</v>
      </c>
      <c r="Q1556" s="229">
        <v>0.0015299999999999999</v>
      </c>
      <c r="R1556" s="229">
        <f>Q1556*H1556</f>
        <v>0.16829999999999998</v>
      </c>
      <c r="S1556" s="229">
        <v>0</v>
      </c>
      <c r="T1556" s="230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31" t="s">
        <v>255</v>
      </c>
      <c r="AT1556" s="231" t="s">
        <v>166</v>
      </c>
      <c r="AU1556" s="231" t="s">
        <v>106</v>
      </c>
      <c r="AY1556" s="19" t="s">
        <v>163</v>
      </c>
      <c r="BE1556" s="232">
        <f>IF(N1556="základní",J1556,0)</f>
        <v>0</v>
      </c>
      <c r="BF1556" s="232">
        <f>IF(N1556="snížená",J1556,0)</f>
        <v>0</v>
      </c>
      <c r="BG1556" s="232">
        <f>IF(N1556="zákl. přenesená",J1556,0)</f>
        <v>0</v>
      </c>
      <c r="BH1556" s="232">
        <f>IF(N1556="sníž. přenesená",J1556,0)</f>
        <v>0</v>
      </c>
      <c r="BI1556" s="232">
        <f>IF(N1556="nulová",J1556,0)</f>
        <v>0</v>
      </c>
      <c r="BJ1556" s="19" t="s">
        <v>106</v>
      </c>
      <c r="BK1556" s="232">
        <f>ROUND(I1556*H1556,2)</f>
        <v>0</v>
      </c>
      <c r="BL1556" s="19" t="s">
        <v>255</v>
      </c>
      <c r="BM1556" s="231" t="s">
        <v>3515</v>
      </c>
    </row>
    <row r="1557" s="2" customFormat="1" ht="33" customHeight="1">
      <c r="A1557" s="40"/>
      <c r="B1557" s="41"/>
      <c r="C1557" s="220" t="s">
        <v>3516</v>
      </c>
      <c r="D1557" s="220" t="s">
        <v>166</v>
      </c>
      <c r="E1557" s="221" t="s">
        <v>3517</v>
      </c>
      <c r="F1557" s="222" t="s">
        <v>3518</v>
      </c>
      <c r="G1557" s="223" t="s">
        <v>169</v>
      </c>
      <c r="H1557" s="224">
        <v>680.39999999999998</v>
      </c>
      <c r="I1557" s="225"/>
      <c r="J1557" s="226">
        <f>ROUND(I1557*H1557,2)</f>
        <v>0</v>
      </c>
      <c r="K1557" s="222" t="s">
        <v>170</v>
      </c>
      <c r="L1557" s="46"/>
      <c r="M1557" s="227" t="s">
        <v>19</v>
      </c>
      <c r="N1557" s="228" t="s">
        <v>44</v>
      </c>
      <c r="O1557" s="86"/>
      <c r="P1557" s="229">
        <f>O1557*H1557</f>
        <v>0</v>
      </c>
      <c r="Q1557" s="229">
        <v>0.0063</v>
      </c>
      <c r="R1557" s="229">
        <f>Q1557*H1557</f>
        <v>4.2865200000000003</v>
      </c>
      <c r="S1557" s="229">
        <v>0</v>
      </c>
      <c r="T1557" s="230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31" t="s">
        <v>255</v>
      </c>
      <c r="AT1557" s="231" t="s">
        <v>166</v>
      </c>
      <c r="AU1557" s="231" t="s">
        <v>106</v>
      </c>
      <c r="AY1557" s="19" t="s">
        <v>163</v>
      </c>
      <c r="BE1557" s="232">
        <f>IF(N1557="základní",J1557,0)</f>
        <v>0</v>
      </c>
      <c r="BF1557" s="232">
        <f>IF(N1557="snížená",J1557,0)</f>
        <v>0</v>
      </c>
      <c r="BG1557" s="232">
        <f>IF(N1557="zákl. přenesená",J1557,0)</f>
        <v>0</v>
      </c>
      <c r="BH1557" s="232">
        <f>IF(N1557="sníž. přenesená",J1557,0)</f>
        <v>0</v>
      </c>
      <c r="BI1557" s="232">
        <f>IF(N1557="nulová",J1557,0)</f>
        <v>0</v>
      </c>
      <c r="BJ1557" s="19" t="s">
        <v>106</v>
      </c>
      <c r="BK1557" s="232">
        <f>ROUND(I1557*H1557,2)</f>
        <v>0</v>
      </c>
      <c r="BL1557" s="19" t="s">
        <v>255</v>
      </c>
      <c r="BM1557" s="231" t="s">
        <v>3519</v>
      </c>
    </row>
    <row r="1558" s="15" customFormat="1">
      <c r="A1558" s="15"/>
      <c r="B1558" s="256"/>
      <c r="C1558" s="257"/>
      <c r="D1558" s="235" t="s">
        <v>173</v>
      </c>
      <c r="E1558" s="258" t="s">
        <v>19</v>
      </c>
      <c r="F1558" s="259" t="s">
        <v>3520</v>
      </c>
      <c r="G1558" s="257"/>
      <c r="H1558" s="258" t="s">
        <v>19</v>
      </c>
      <c r="I1558" s="260"/>
      <c r="J1558" s="257"/>
      <c r="K1558" s="257"/>
      <c r="L1558" s="261"/>
      <c r="M1558" s="262"/>
      <c r="N1558" s="263"/>
      <c r="O1558" s="263"/>
      <c r="P1558" s="263"/>
      <c r="Q1558" s="263"/>
      <c r="R1558" s="263"/>
      <c r="S1558" s="263"/>
      <c r="T1558" s="264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5" t="s">
        <v>173</v>
      </c>
      <c r="AU1558" s="265" t="s">
        <v>106</v>
      </c>
      <c r="AV1558" s="15" t="s">
        <v>80</v>
      </c>
      <c r="AW1558" s="15" t="s">
        <v>33</v>
      </c>
      <c r="AX1558" s="15" t="s">
        <v>72</v>
      </c>
      <c r="AY1558" s="265" t="s">
        <v>163</v>
      </c>
    </row>
    <row r="1559" s="13" customFormat="1">
      <c r="A1559" s="13"/>
      <c r="B1559" s="233"/>
      <c r="C1559" s="234"/>
      <c r="D1559" s="235" t="s">
        <v>173</v>
      </c>
      <c r="E1559" s="236" t="s">
        <v>19</v>
      </c>
      <c r="F1559" s="237" t="s">
        <v>3521</v>
      </c>
      <c r="G1559" s="234"/>
      <c r="H1559" s="238">
        <v>580.39999999999998</v>
      </c>
      <c r="I1559" s="239"/>
      <c r="J1559" s="234"/>
      <c r="K1559" s="234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173</v>
      </c>
      <c r="AU1559" s="244" t="s">
        <v>106</v>
      </c>
      <c r="AV1559" s="13" t="s">
        <v>106</v>
      </c>
      <c r="AW1559" s="13" t="s">
        <v>33</v>
      </c>
      <c r="AX1559" s="13" t="s">
        <v>72</v>
      </c>
      <c r="AY1559" s="244" t="s">
        <v>163</v>
      </c>
    </row>
    <row r="1560" s="13" customFormat="1">
      <c r="A1560" s="13"/>
      <c r="B1560" s="233"/>
      <c r="C1560" s="234"/>
      <c r="D1560" s="235" t="s">
        <v>173</v>
      </c>
      <c r="E1560" s="236" t="s">
        <v>19</v>
      </c>
      <c r="F1560" s="237" t="s">
        <v>3522</v>
      </c>
      <c r="G1560" s="234"/>
      <c r="H1560" s="238">
        <v>75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173</v>
      </c>
      <c r="AU1560" s="244" t="s">
        <v>106</v>
      </c>
      <c r="AV1560" s="13" t="s">
        <v>106</v>
      </c>
      <c r="AW1560" s="13" t="s">
        <v>33</v>
      </c>
      <c r="AX1560" s="13" t="s">
        <v>72</v>
      </c>
      <c r="AY1560" s="244" t="s">
        <v>163</v>
      </c>
    </row>
    <row r="1561" s="16" customFormat="1">
      <c r="A1561" s="16"/>
      <c r="B1561" s="272"/>
      <c r="C1561" s="273"/>
      <c r="D1561" s="235" t="s">
        <v>173</v>
      </c>
      <c r="E1561" s="274" t="s">
        <v>19</v>
      </c>
      <c r="F1561" s="275" t="s">
        <v>1074</v>
      </c>
      <c r="G1561" s="273"/>
      <c r="H1561" s="276">
        <v>655.39999999999998</v>
      </c>
      <c r="I1561" s="277"/>
      <c r="J1561" s="273"/>
      <c r="K1561" s="273"/>
      <c r="L1561" s="278"/>
      <c r="M1561" s="279"/>
      <c r="N1561" s="280"/>
      <c r="O1561" s="280"/>
      <c r="P1561" s="280"/>
      <c r="Q1561" s="280"/>
      <c r="R1561" s="280"/>
      <c r="S1561" s="280"/>
      <c r="T1561" s="281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82" t="s">
        <v>173</v>
      </c>
      <c r="AU1561" s="282" t="s">
        <v>106</v>
      </c>
      <c r="AV1561" s="16" t="s">
        <v>181</v>
      </c>
      <c r="AW1561" s="16" t="s">
        <v>33</v>
      </c>
      <c r="AX1561" s="16" t="s">
        <v>72</v>
      </c>
      <c r="AY1561" s="282" t="s">
        <v>163</v>
      </c>
    </row>
    <row r="1562" s="13" customFormat="1">
      <c r="A1562" s="13"/>
      <c r="B1562" s="233"/>
      <c r="C1562" s="234"/>
      <c r="D1562" s="235" t="s">
        <v>173</v>
      </c>
      <c r="E1562" s="236" t="s">
        <v>19</v>
      </c>
      <c r="F1562" s="237" t="s">
        <v>3523</v>
      </c>
      <c r="G1562" s="234"/>
      <c r="H1562" s="238">
        <v>25</v>
      </c>
      <c r="I1562" s="239"/>
      <c r="J1562" s="234"/>
      <c r="K1562" s="234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173</v>
      </c>
      <c r="AU1562" s="244" t="s">
        <v>106</v>
      </c>
      <c r="AV1562" s="13" t="s">
        <v>106</v>
      </c>
      <c r="AW1562" s="13" t="s">
        <v>33</v>
      </c>
      <c r="AX1562" s="13" t="s">
        <v>72</v>
      </c>
      <c r="AY1562" s="244" t="s">
        <v>163</v>
      </c>
    </row>
    <row r="1563" s="16" customFormat="1">
      <c r="A1563" s="16"/>
      <c r="B1563" s="272"/>
      <c r="C1563" s="273"/>
      <c r="D1563" s="235" t="s">
        <v>173</v>
      </c>
      <c r="E1563" s="274" t="s">
        <v>19</v>
      </c>
      <c r="F1563" s="275" t="s">
        <v>1074</v>
      </c>
      <c r="G1563" s="273"/>
      <c r="H1563" s="276">
        <v>25</v>
      </c>
      <c r="I1563" s="277"/>
      <c r="J1563" s="273"/>
      <c r="K1563" s="273"/>
      <c r="L1563" s="278"/>
      <c r="M1563" s="279"/>
      <c r="N1563" s="280"/>
      <c r="O1563" s="280"/>
      <c r="P1563" s="280"/>
      <c r="Q1563" s="280"/>
      <c r="R1563" s="280"/>
      <c r="S1563" s="280"/>
      <c r="T1563" s="281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T1563" s="282" t="s">
        <v>173</v>
      </c>
      <c r="AU1563" s="282" t="s">
        <v>106</v>
      </c>
      <c r="AV1563" s="16" t="s">
        <v>181</v>
      </c>
      <c r="AW1563" s="16" t="s">
        <v>33</v>
      </c>
      <c r="AX1563" s="16" t="s">
        <v>72</v>
      </c>
      <c r="AY1563" s="282" t="s">
        <v>163</v>
      </c>
    </row>
    <row r="1564" s="14" customFormat="1">
      <c r="A1564" s="14"/>
      <c r="B1564" s="245"/>
      <c r="C1564" s="246"/>
      <c r="D1564" s="235" t="s">
        <v>173</v>
      </c>
      <c r="E1564" s="247" t="s">
        <v>19</v>
      </c>
      <c r="F1564" s="248" t="s">
        <v>175</v>
      </c>
      <c r="G1564" s="246"/>
      <c r="H1564" s="249">
        <v>680.39999999999998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173</v>
      </c>
      <c r="AU1564" s="255" t="s">
        <v>106</v>
      </c>
      <c r="AV1564" s="14" t="s">
        <v>171</v>
      </c>
      <c r="AW1564" s="14" t="s">
        <v>33</v>
      </c>
      <c r="AX1564" s="14" t="s">
        <v>80</v>
      </c>
      <c r="AY1564" s="255" t="s">
        <v>163</v>
      </c>
    </row>
    <row r="1565" s="2" customFormat="1" ht="21.75" customHeight="1">
      <c r="A1565" s="40"/>
      <c r="B1565" s="41"/>
      <c r="C1565" s="283" t="s">
        <v>3524</v>
      </c>
      <c r="D1565" s="283" t="s">
        <v>1127</v>
      </c>
      <c r="E1565" s="284" t="s">
        <v>3525</v>
      </c>
      <c r="F1565" s="285" t="s">
        <v>3526</v>
      </c>
      <c r="G1565" s="286" t="s">
        <v>169</v>
      </c>
      <c r="H1565" s="287">
        <v>841.73099999999999</v>
      </c>
      <c r="I1565" s="288"/>
      <c r="J1565" s="289">
        <f>ROUND(I1565*H1565,2)</f>
        <v>0</v>
      </c>
      <c r="K1565" s="285" t="s">
        <v>170</v>
      </c>
      <c r="L1565" s="290"/>
      <c r="M1565" s="291" t="s">
        <v>19</v>
      </c>
      <c r="N1565" s="292" t="s">
        <v>44</v>
      </c>
      <c r="O1565" s="86"/>
      <c r="P1565" s="229">
        <f>O1565*H1565</f>
        <v>0</v>
      </c>
      <c r="Q1565" s="229">
        <v>0.019199999999999998</v>
      </c>
      <c r="R1565" s="229">
        <f>Q1565*H1565</f>
        <v>16.1612352</v>
      </c>
      <c r="S1565" s="229">
        <v>0</v>
      </c>
      <c r="T1565" s="230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31" t="s">
        <v>340</v>
      </c>
      <c r="AT1565" s="231" t="s">
        <v>1127</v>
      </c>
      <c r="AU1565" s="231" t="s">
        <v>106</v>
      </c>
      <c r="AY1565" s="19" t="s">
        <v>163</v>
      </c>
      <c r="BE1565" s="232">
        <f>IF(N1565="základní",J1565,0)</f>
        <v>0</v>
      </c>
      <c r="BF1565" s="232">
        <f>IF(N1565="snížená",J1565,0)</f>
        <v>0</v>
      </c>
      <c r="BG1565" s="232">
        <f>IF(N1565="zákl. přenesená",J1565,0)</f>
        <v>0</v>
      </c>
      <c r="BH1565" s="232">
        <f>IF(N1565="sníž. přenesená",J1565,0)</f>
        <v>0</v>
      </c>
      <c r="BI1565" s="232">
        <f>IF(N1565="nulová",J1565,0)</f>
        <v>0</v>
      </c>
      <c r="BJ1565" s="19" t="s">
        <v>106</v>
      </c>
      <c r="BK1565" s="232">
        <f>ROUND(I1565*H1565,2)</f>
        <v>0</v>
      </c>
      <c r="BL1565" s="19" t="s">
        <v>255</v>
      </c>
      <c r="BM1565" s="231" t="s">
        <v>3527</v>
      </c>
    </row>
    <row r="1566" s="13" customFormat="1">
      <c r="A1566" s="13"/>
      <c r="B1566" s="233"/>
      <c r="C1566" s="234"/>
      <c r="D1566" s="235" t="s">
        <v>173</v>
      </c>
      <c r="E1566" s="236" t="s">
        <v>19</v>
      </c>
      <c r="F1566" s="237" t="s">
        <v>3528</v>
      </c>
      <c r="G1566" s="234"/>
      <c r="H1566" s="238">
        <v>765.21000000000004</v>
      </c>
      <c r="I1566" s="239"/>
      <c r="J1566" s="234"/>
      <c r="K1566" s="234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173</v>
      </c>
      <c r="AU1566" s="244" t="s">
        <v>106</v>
      </c>
      <c r="AV1566" s="13" t="s">
        <v>106</v>
      </c>
      <c r="AW1566" s="13" t="s">
        <v>33</v>
      </c>
      <c r="AX1566" s="13" t="s">
        <v>80</v>
      </c>
      <c r="AY1566" s="244" t="s">
        <v>163</v>
      </c>
    </row>
    <row r="1567" s="13" customFormat="1">
      <c r="A1567" s="13"/>
      <c r="B1567" s="233"/>
      <c r="C1567" s="234"/>
      <c r="D1567" s="235" t="s">
        <v>173</v>
      </c>
      <c r="E1567" s="234"/>
      <c r="F1567" s="237" t="s">
        <v>3529</v>
      </c>
      <c r="G1567" s="234"/>
      <c r="H1567" s="238">
        <v>841.73099999999999</v>
      </c>
      <c r="I1567" s="239"/>
      <c r="J1567" s="234"/>
      <c r="K1567" s="234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173</v>
      </c>
      <c r="AU1567" s="244" t="s">
        <v>106</v>
      </c>
      <c r="AV1567" s="13" t="s">
        <v>106</v>
      </c>
      <c r="AW1567" s="13" t="s">
        <v>4</v>
      </c>
      <c r="AX1567" s="13" t="s">
        <v>80</v>
      </c>
      <c r="AY1567" s="244" t="s">
        <v>163</v>
      </c>
    </row>
    <row r="1568" s="2" customFormat="1" ht="33" customHeight="1">
      <c r="A1568" s="40"/>
      <c r="B1568" s="41"/>
      <c r="C1568" s="283" t="s">
        <v>3530</v>
      </c>
      <c r="D1568" s="283" t="s">
        <v>1127</v>
      </c>
      <c r="E1568" s="284" t="s">
        <v>3531</v>
      </c>
      <c r="F1568" s="285" t="s">
        <v>3532</v>
      </c>
      <c r="G1568" s="286" t="s">
        <v>169</v>
      </c>
      <c r="H1568" s="287">
        <v>28.75</v>
      </c>
      <c r="I1568" s="288"/>
      <c r="J1568" s="289">
        <f>ROUND(I1568*H1568,2)</f>
        <v>0</v>
      </c>
      <c r="K1568" s="285" t="s">
        <v>170</v>
      </c>
      <c r="L1568" s="290"/>
      <c r="M1568" s="291" t="s">
        <v>19</v>
      </c>
      <c r="N1568" s="292" t="s">
        <v>44</v>
      </c>
      <c r="O1568" s="86"/>
      <c r="P1568" s="229">
        <f>O1568*H1568</f>
        <v>0</v>
      </c>
      <c r="Q1568" s="229">
        <v>0.019199999999999998</v>
      </c>
      <c r="R1568" s="229">
        <f>Q1568*H1568</f>
        <v>0.55199999999999994</v>
      </c>
      <c r="S1568" s="229">
        <v>0</v>
      </c>
      <c r="T1568" s="230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31" t="s">
        <v>340</v>
      </c>
      <c r="AT1568" s="231" t="s">
        <v>1127</v>
      </c>
      <c r="AU1568" s="231" t="s">
        <v>106</v>
      </c>
      <c r="AY1568" s="19" t="s">
        <v>163</v>
      </c>
      <c r="BE1568" s="232">
        <f>IF(N1568="základní",J1568,0)</f>
        <v>0</v>
      </c>
      <c r="BF1568" s="232">
        <f>IF(N1568="snížená",J1568,0)</f>
        <v>0</v>
      </c>
      <c r="BG1568" s="232">
        <f>IF(N1568="zákl. přenesená",J1568,0)</f>
        <v>0</v>
      </c>
      <c r="BH1568" s="232">
        <f>IF(N1568="sníž. přenesená",J1568,0)</f>
        <v>0</v>
      </c>
      <c r="BI1568" s="232">
        <f>IF(N1568="nulová",J1568,0)</f>
        <v>0</v>
      </c>
      <c r="BJ1568" s="19" t="s">
        <v>106</v>
      </c>
      <c r="BK1568" s="232">
        <f>ROUND(I1568*H1568,2)</f>
        <v>0</v>
      </c>
      <c r="BL1568" s="19" t="s">
        <v>255</v>
      </c>
      <c r="BM1568" s="231" t="s">
        <v>3533</v>
      </c>
    </row>
    <row r="1569" s="13" customFormat="1">
      <c r="A1569" s="13"/>
      <c r="B1569" s="233"/>
      <c r="C1569" s="234"/>
      <c r="D1569" s="235" t="s">
        <v>173</v>
      </c>
      <c r="E1569" s="236" t="s">
        <v>19</v>
      </c>
      <c r="F1569" s="237" t="s">
        <v>3534</v>
      </c>
      <c r="G1569" s="234"/>
      <c r="H1569" s="238">
        <v>28.75</v>
      </c>
      <c r="I1569" s="239"/>
      <c r="J1569" s="234"/>
      <c r="K1569" s="234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173</v>
      </c>
      <c r="AU1569" s="244" t="s">
        <v>106</v>
      </c>
      <c r="AV1569" s="13" t="s">
        <v>106</v>
      </c>
      <c r="AW1569" s="13" t="s">
        <v>33</v>
      </c>
      <c r="AX1569" s="13" t="s">
        <v>80</v>
      </c>
      <c r="AY1569" s="244" t="s">
        <v>163</v>
      </c>
    </row>
    <row r="1570" s="2" customFormat="1" ht="21.75" customHeight="1">
      <c r="A1570" s="40"/>
      <c r="B1570" s="41"/>
      <c r="C1570" s="220" t="s">
        <v>3535</v>
      </c>
      <c r="D1570" s="220" t="s">
        <v>166</v>
      </c>
      <c r="E1570" s="221" t="s">
        <v>3536</v>
      </c>
      <c r="F1570" s="222" t="s">
        <v>3537</v>
      </c>
      <c r="G1570" s="223" t="s">
        <v>279</v>
      </c>
      <c r="H1570" s="224">
        <v>310</v>
      </c>
      <c r="I1570" s="225"/>
      <c r="J1570" s="226">
        <f>ROUND(I1570*H1570,2)</f>
        <v>0</v>
      </c>
      <c r="K1570" s="222" t="s">
        <v>170</v>
      </c>
      <c r="L1570" s="46"/>
      <c r="M1570" s="227" t="s">
        <v>19</v>
      </c>
      <c r="N1570" s="228" t="s">
        <v>44</v>
      </c>
      <c r="O1570" s="86"/>
      <c r="P1570" s="229">
        <f>O1570*H1570</f>
        <v>0</v>
      </c>
      <c r="Q1570" s="229">
        <v>0.00042999999999999999</v>
      </c>
      <c r="R1570" s="229">
        <f>Q1570*H1570</f>
        <v>0.1333</v>
      </c>
      <c r="S1570" s="229">
        <v>0</v>
      </c>
      <c r="T1570" s="230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31" t="s">
        <v>255</v>
      </c>
      <c r="AT1570" s="231" t="s">
        <v>166</v>
      </c>
      <c r="AU1570" s="231" t="s">
        <v>106</v>
      </c>
      <c r="AY1570" s="19" t="s">
        <v>163</v>
      </c>
      <c r="BE1570" s="232">
        <f>IF(N1570="základní",J1570,0)</f>
        <v>0</v>
      </c>
      <c r="BF1570" s="232">
        <f>IF(N1570="snížená",J1570,0)</f>
        <v>0</v>
      </c>
      <c r="BG1570" s="232">
        <f>IF(N1570="zákl. přenesená",J1570,0)</f>
        <v>0</v>
      </c>
      <c r="BH1570" s="232">
        <f>IF(N1570="sníž. přenesená",J1570,0)</f>
        <v>0</v>
      </c>
      <c r="BI1570" s="232">
        <f>IF(N1570="nulová",J1570,0)</f>
        <v>0</v>
      </c>
      <c r="BJ1570" s="19" t="s">
        <v>106</v>
      </c>
      <c r="BK1570" s="232">
        <f>ROUND(I1570*H1570,2)</f>
        <v>0</v>
      </c>
      <c r="BL1570" s="19" t="s">
        <v>255</v>
      </c>
      <c r="BM1570" s="231" t="s">
        <v>3538</v>
      </c>
    </row>
    <row r="1571" s="13" customFormat="1">
      <c r="A1571" s="13"/>
      <c r="B1571" s="233"/>
      <c r="C1571" s="234"/>
      <c r="D1571" s="235" t="s">
        <v>173</v>
      </c>
      <c r="E1571" s="236" t="s">
        <v>19</v>
      </c>
      <c r="F1571" s="237" t="s">
        <v>3539</v>
      </c>
      <c r="G1571" s="234"/>
      <c r="H1571" s="238">
        <v>110</v>
      </c>
      <c r="I1571" s="239"/>
      <c r="J1571" s="234"/>
      <c r="K1571" s="234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173</v>
      </c>
      <c r="AU1571" s="244" t="s">
        <v>106</v>
      </c>
      <c r="AV1571" s="13" t="s">
        <v>106</v>
      </c>
      <c r="AW1571" s="13" t="s">
        <v>33</v>
      </c>
      <c r="AX1571" s="13" t="s">
        <v>72</v>
      </c>
      <c r="AY1571" s="244" t="s">
        <v>163</v>
      </c>
    </row>
    <row r="1572" s="13" customFormat="1">
      <c r="A1572" s="13"/>
      <c r="B1572" s="233"/>
      <c r="C1572" s="234"/>
      <c r="D1572" s="235" t="s">
        <v>173</v>
      </c>
      <c r="E1572" s="236" t="s">
        <v>19</v>
      </c>
      <c r="F1572" s="237" t="s">
        <v>2361</v>
      </c>
      <c r="G1572" s="234"/>
      <c r="H1572" s="238">
        <v>70</v>
      </c>
      <c r="I1572" s="239"/>
      <c r="J1572" s="234"/>
      <c r="K1572" s="234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173</v>
      </c>
      <c r="AU1572" s="244" t="s">
        <v>106</v>
      </c>
      <c r="AV1572" s="13" t="s">
        <v>106</v>
      </c>
      <c r="AW1572" s="13" t="s">
        <v>33</v>
      </c>
      <c r="AX1572" s="13" t="s">
        <v>72</v>
      </c>
      <c r="AY1572" s="244" t="s">
        <v>163</v>
      </c>
    </row>
    <row r="1573" s="13" customFormat="1">
      <c r="A1573" s="13"/>
      <c r="B1573" s="233"/>
      <c r="C1573" s="234"/>
      <c r="D1573" s="235" t="s">
        <v>173</v>
      </c>
      <c r="E1573" s="236" t="s">
        <v>19</v>
      </c>
      <c r="F1573" s="237" t="s">
        <v>3540</v>
      </c>
      <c r="G1573" s="234"/>
      <c r="H1573" s="238">
        <v>72</v>
      </c>
      <c r="I1573" s="239"/>
      <c r="J1573" s="234"/>
      <c r="K1573" s="234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173</v>
      </c>
      <c r="AU1573" s="244" t="s">
        <v>106</v>
      </c>
      <c r="AV1573" s="13" t="s">
        <v>106</v>
      </c>
      <c r="AW1573" s="13" t="s">
        <v>33</v>
      </c>
      <c r="AX1573" s="13" t="s">
        <v>72</v>
      </c>
      <c r="AY1573" s="244" t="s">
        <v>163</v>
      </c>
    </row>
    <row r="1574" s="13" customFormat="1">
      <c r="A1574" s="13"/>
      <c r="B1574" s="233"/>
      <c r="C1574" s="234"/>
      <c r="D1574" s="235" t="s">
        <v>173</v>
      </c>
      <c r="E1574" s="236" t="s">
        <v>19</v>
      </c>
      <c r="F1574" s="237" t="s">
        <v>3541</v>
      </c>
      <c r="G1574" s="234"/>
      <c r="H1574" s="238">
        <v>58</v>
      </c>
      <c r="I1574" s="239"/>
      <c r="J1574" s="234"/>
      <c r="K1574" s="234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173</v>
      </c>
      <c r="AU1574" s="244" t="s">
        <v>106</v>
      </c>
      <c r="AV1574" s="13" t="s">
        <v>106</v>
      </c>
      <c r="AW1574" s="13" t="s">
        <v>33</v>
      </c>
      <c r="AX1574" s="13" t="s">
        <v>72</v>
      </c>
      <c r="AY1574" s="244" t="s">
        <v>163</v>
      </c>
    </row>
    <row r="1575" s="14" customFormat="1">
      <c r="A1575" s="14"/>
      <c r="B1575" s="245"/>
      <c r="C1575" s="246"/>
      <c r="D1575" s="235" t="s">
        <v>173</v>
      </c>
      <c r="E1575" s="247" t="s">
        <v>19</v>
      </c>
      <c r="F1575" s="248" t="s">
        <v>175</v>
      </c>
      <c r="G1575" s="246"/>
      <c r="H1575" s="249">
        <v>310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173</v>
      </c>
      <c r="AU1575" s="255" t="s">
        <v>106</v>
      </c>
      <c r="AV1575" s="14" t="s">
        <v>171</v>
      </c>
      <c r="AW1575" s="14" t="s">
        <v>33</v>
      </c>
      <c r="AX1575" s="14" t="s">
        <v>80</v>
      </c>
      <c r="AY1575" s="255" t="s">
        <v>163</v>
      </c>
    </row>
    <row r="1576" s="2" customFormat="1" ht="21.75" customHeight="1">
      <c r="A1576" s="40"/>
      <c r="B1576" s="41"/>
      <c r="C1576" s="283" t="s">
        <v>3542</v>
      </c>
      <c r="D1576" s="283" t="s">
        <v>1127</v>
      </c>
      <c r="E1576" s="284" t="s">
        <v>3543</v>
      </c>
      <c r="F1576" s="285" t="s">
        <v>3544</v>
      </c>
      <c r="G1576" s="286" t="s">
        <v>355</v>
      </c>
      <c r="H1576" s="287">
        <v>950</v>
      </c>
      <c r="I1576" s="288"/>
      <c r="J1576" s="289">
        <f>ROUND(I1576*H1576,2)</f>
        <v>0</v>
      </c>
      <c r="K1576" s="285" t="s">
        <v>170</v>
      </c>
      <c r="L1576" s="290"/>
      <c r="M1576" s="291" t="s">
        <v>19</v>
      </c>
      <c r="N1576" s="292" t="s">
        <v>44</v>
      </c>
      <c r="O1576" s="86"/>
      <c r="P1576" s="229">
        <f>O1576*H1576</f>
        <v>0</v>
      </c>
      <c r="Q1576" s="229">
        <v>0.00046999999999999999</v>
      </c>
      <c r="R1576" s="229">
        <f>Q1576*H1576</f>
        <v>0.44650000000000001</v>
      </c>
      <c r="S1576" s="229">
        <v>0</v>
      </c>
      <c r="T1576" s="23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31" t="s">
        <v>340</v>
      </c>
      <c r="AT1576" s="231" t="s">
        <v>1127</v>
      </c>
      <c r="AU1576" s="231" t="s">
        <v>106</v>
      </c>
      <c r="AY1576" s="19" t="s">
        <v>163</v>
      </c>
      <c r="BE1576" s="232">
        <f>IF(N1576="základní",J1576,0)</f>
        <v>0</v>
      </c>
      <c r="BF1576" s="232">
        <f>IF(N1576="snížená",J1576,0)</f>
        <v>0</v>
      </c>
      <c r="BG1576" s="232">
        <f>IF(N1576="zákl. přenesená",J1576,0)</f>
        <v>0</v>
      </c>
      <c r="BH1576" s="232">
        <f>IF(N1576="sníž. přenesená",J1576,0)</f>
        <v>0</v>
      </c>
      <c r="BI1576" s="232">
        <f>IF(N1576="nulová",J1576,0)</f>
        <v>0</v>
      </c>
      <c r="BJ1576" s="19" t="s">
        <v>106</v>
      </c>
      <c r="BK1576" s="232">
        <f>ROUND(I1576*H1576,2)</f>
        <v>0</v>
      </c>
      <c r="BL1576" s="19" t="s">
        <v>255</v>
      </c>
      <c r="BM1576" s="231" t="s">
        <v>3545</v>
      </c>
    </row>
    <row r="1577" s="13" customFormat="1">
      <c r="A1577" s="13"/>
      <c r="B1577" s="233"/>
      <c r="C1577" s="234"/>
      <c r="D1577" s="235" t="s">
        <v>173</v>
      </c>
      <c r="E1577" s="234"/>
      <c r="F1577" s="237" t="s">
        <v>3546</v>
      </c>
      <c r="G1577" s="234"/>
      <c r="H1577" s="238">
        <v>950</v>
      </c>
      <c r="I1577" s="239"/>
      <c r="J1577" s="234"/>
      <c r="K1577" s="234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173</v>
      </c>
      <c r="AU1577" s="244" t="s">
        <v>106</v>
      </c>
      <c r="AV1577" s="13" t="s">
        <v>106</v>
      </c>
      <c r="AW1577" s="13" t="s">
        <v>4</v>
      </c>
      <c r="AX1577" s="13" t="s">
        <v>80</v>
      </c>
      <c r="AY1577" s="244" t="s">
        <v>163</v>
      </c>
    </row>
    <row r="1578" s="2" customFormat="1" ht="44.25" customHeight="1">
      <c r="A1578" s="40"/>
      <c r="B1578" s="41"/>
      <c r="C1578" s="220" t="s">
        <v>3547</v>
      </c>
      <c r="D1578" s="220" t="s">
        <v>166</v>
      </c>
      <c r="E1578" s="221" t="s">
        <v>3548</v>
      </c>
      <c r="F1578" s="222" t="s">
        <v>3549</v>
      </c>
      <c r="G1578" s="223" t="s">
        <v>262</v>
      </c>
      <c r="H1578" s="224">
        <v>31.875</v>
      </c>
      <c r="I1578" s="225"/>
      <c r="J1578" s="226">
        <f>ROUND(I1578*H1578,2)</f>
        <v>0</v>
      </c>
      <c r="K1578" s="222" t="s">
        <v>170</v>
      </c>
      <c r="L1578" s="46"/>
      <c r="M1578" s="227" t="s">
        <v>19</v>
      </c>
      <c r="N1578" s="228" t="s">
        <v>44</v>
      </c>
      <c r="O1578" s="86"/>
      <c r="P1578" s="229">
        <f>O1578*H1578</f>
        <v>0</v>
      </c>
      <c r="Q1578" s="229">
        <v>0</v>
      </c>
      <c r="R1578" s="229">
        <f>Q1578*H1578</f>
        <v>0</v>
      </c>
      <c r="S1578" s="229">
        <v>0</v>
      </c>
      <c r="T1578" s="230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1" t="s">
        <v>255</v>
      </c>
      <c r="AT1578" s="231" t="s">
        <v>166</v>
      </c>
      <c r="AU1578" s="231" t="s">
        <v>106</v>
      </c>
      <c r="AY1578" s="19" t="s">
        <v>163</v>
      </c>
      <c r="BE1578" s="232">
        <f>IF(N1578="základní",J1578,0)</f>
        <v>0</v>
      </c>
      <c r="BF1578" s="232">
        <f>IF(N1578="snížená",J1578,0)</f>
        <v>0</v>
      </c>
      <c r="BG1578" s="232">
        <f>IF(N1578="zákl. přenesená",J1578,0)</f>
        <v>0</v>
      </c>
      <c r="BH1578" s="232">
        <f>IF(N1578="sníž. přenesená",J1578,0)</f>
        <v>0</v>
      </c>
      <c r="BI1578" s="232">
        <f>IF(N1578="nulová",J1578,0)</f>
        <v>0</v>
      </c>
      <c r="BJ1578" s="19" t="s">
        <v>106</v>
      </c>
      <c r="BK1578" s="232">
        <f>ROUND(I1578*H1578,2)</f>
        <v>0</v>
      </c>
      <c r="BL1578" s="19" t="s">
        <v>255</v>
      </c>
      <c r="BM1578" s="231" t="s">
        <v>3550</v>
      </c>
    </row>
    <row r="1579" s="12" customFormat="1" ht="22.8" customHeight="1">
      <c r="A1579" s="12"/>
      <c r="B1579" s="204"/>
      <c r="C1579" s="205"/>
      <c r="D1579" s="206" t="s">
        <v>71</v>
      </c>
      <c r="E1579" s="218" t="s">
        <v>959</v>
      </c>
      <c r="F1579" s="218" t="s">
        <v>960</v>
      </c>
      <c r="G1579" s="205"/>
      <c r="H1579" s="205"/>
      <c r="I1579" s="208"/>
      <c r="J1579" s="219">
        <f>BK1579</f>
        <v>0</v>
      </c>
      <c r="K1579" s="205"/>
      <c r="L1579" s="210"/>
      <c r="M1579" s="211"/>
      <c r="N1579" s="212"/>
      <c r="O1579" s="212"/>
      <c r="P1579" s="213">
        <f>SUM(P1580:P1620)</f>
        <v>0</v>
      </c>
      <c r="Q1579" s="212"/>
      <c r="R1579" s="213">
        <f>SUM(R1580:R1620)</f>
        <v>27.708910499999995</v>
      </c>
      <c r="S1579" s="212"/>
      <c r="T1579" s="214">
        <f>SUM(T1580:T1620)</f>
        <v>0</v>
      </c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R1579" s="215" t="s">
        <v>106</v>
      </c>
      <c r="AT1579" s="216" t="s">
        <v>71</v>
      </c>
      <c r="AU1579" s="216" t="s">
        <v>80</v>
      </c>
      <c r="AY1579" s="215" t="s">
        <v>163</v>
      </c>
      <c r="BK1579" s="217">
        <f>SUM(BK1580:BK1620)</f>
        <v>0</v>
      </c>
    </row>
    <row r="1580" s="2" customFormat="1" ht="21.75" customHeight="1">
      <c r="A1580" s="40"/>
      <c r="B1580" s="41"/>
      <c r="C1580" s="220" t="s">
        <v>3551</v>
      </c>
      <c r="D1580" s="220" t="s">
        <v>166</v>
      </c>
      <c r="E1580" s="221" t="s">
        <v>3552</v>
      </c>
      <c r="F1580" s="222" t="s">
        <v>3553</v>
      </c>
      <c r="G1580" s="223" t="s">
        <v>169</v>
      </c>
      <c r="H1580" s="224">
        <v>1583</v>
      </c>
      <c r="I1580" s="225"/>
      <c r="J1580" s="226">
        <f>ROUND(I1580*H1580,2)</f>
        <v>0</v>
      </c>
      <c r="K1580" s="222" t="s">
        <v>170</v>
      </c>
      <c r="L1580" s="46"/>
      <c r="M1580" s="227" t="s">
        <v>19</v>
      </c>
      <c r="N1580" s="228" t="s">
        <v>44</v>
      </c>
      <c r="O1580" s="86"/>
      <c r="P1580" s="229">
        <f>O1580*H1580</f>
        <v>0</v>
      </c>
      <c r="Q1580" s="229">
        <v>0</v>
      </c>
      <c r="R1580" s="229">
        <f>Q1580*H1580</f>
        <v>0</v>
      </c>
      <c r="S1580" s="229">
        <v>0</v>
      </c>
      <c r="T1580" s="230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31" t="s">
        <v>255</v>
      </c>
      <c r="AT1580" s="231" t="s">
        <v>166</v>
      </c>
      <c r="AU1580" s="231" t="s">
        <v>106</v>
      </c>
      <c r="AY1580" s="19" t="s">
        <v>163</v>
      </c>
      <c r="BE1580" s="232">
        <f>IF(N1580="základní",J1580,0)</f>
        <v>0</v>
      </c>
      <c r="BF1580" s="232">
        <f>IF(N1580="snížená",J1580,0)</f>
        <v>0</v>
      </c>
      <c r="BG1580" s="232">
        <f>IF(N1580="zákl. přenesená",J1580,0)</f>
        <v>0</v>
      </c>
      <c r="BH1580" s="232">
        <f>IF(N1580="sníž. přenesená",J1580,0)</f>
        <v>0</v>
      </c>
      <c r="BI1580" s="232">
        <f>IF(N1580="nulová",J1580,0)</f>
        <v>0</v>
      </c>
      <c r="BJ1580" s="19" t="s">
        <v>106</v>
      </c>
      <c r="BK1580" s="232">
        <f>ROUND(I1580*H1580,2)</f>
        <v>0</v>
      </c>
      <c r="BL1580" s="19" t="s">
        <v>255</v>
      </c>
      <c r="BM1580" s="231" t="s">
        <v>3554</v>
      </c>
    </row>
    <row r="1581" s="13" customFormat="1">
      <c r="A1581" s="13"/>
      <c r="B1581" s="233"/>
      <c r="C1581" s="234"/>
      <c r="D1581" s="235" t="s">
        <v>173</v>
      </c>
      <c r="E1581" s="236" t="s">
        <v>19</v>
      </c>
      <c r="F1581" s="237" t="s">
        <v>1036</v>
      </c>
      <c r="G1581" s="234"/>
      <c r="H1581" s="238">
        <v>1583</v>
      </c>
      <c r="I1581" s="239"/>
      <c r="J1581" s="234"/>
      <c r="K1581" s="234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173</v>
      </c>
      <c r="AU1581" s="244" t="s">
        <v>106</v>
      </c>
      <c r="AV1581" s="13" t="s">
        <v>106</v>
      </c>
      <c r="AW1581" s="13" t="s">
        <v>33</v>
      </c>
      <c r="AX1581" s="13" t="s">
        <v>72</v>
      </c>
      <c r="AY1581" s="244" t="s">
        <v>163</v>
      </c>
    </row>
    <row r="1582" s="14" customFormat="1">
      <c r="A1582" s="14"/>
      <c r="B1582" s="245"/>
      <c r="C1582" s="246"/>
      <c r="D1582" s="235" t="s">
        <v>173</v>
      </c>
      <c r="E1582" s="247" t="s">
        <v>19</v>
      </c>
      <c r="F1582" s="248" t="s">
        <v>175</v>
      </c>
      <c r="G1582" s="246"/>
      <c r="H1582" s="249">
        <v>1583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173</v>
      </c>
      <c r="AU1582" s="255" t="s">
        <v>106</v>
      </c>
      <c r="AV1582" s="14" t="s">
        <v>171</v>
      </c>
      <c r="AW1582" s="14" t="s">
        <v>33</v>
      </c>
      <c r="AX1582" s="14" t="s">
        <v>80</v>
      </c>
      <c r="AY1582" s="255" t="s">
        <v>163</v>
      </c>
    </row>
    <row r="1583" s="2" customFormat="1" ht="16.5" customHeight="1">
      <c r="A1583" s="40"/>
      <c r="B1583" s="41"/>
      <c r="C1583" s="220" t="s">
        <v>3555</v>
      </c>
      <c r="D1583" s="220" t="s">
        <v>166</v>
      </c>
      <c r="E1583" s="221" t="s">
        <v>3556</v>
      </c>
      <c r="F1583" s="222" t="s">
        <v>3557</v>
      </c>
      <c r="G1583" s="223" t="s">
        <v>169</v>
      </c>
      <c r="H1583" s="224">
        <v>1583</v>
      </c>
      <c r="I1583" s="225"/>
      <c r="J1583" s="226">
        <f>ROUND(I1583*H1583,2)</f>
        <v>0</v>
      </c>
      <c r="K1583" s="222" t="s">
        <v>170</v>
      </c>
      <c r="L1583" s="46"/>
      <c r="M1583" s="227" t="s">
        <v>19</v>
      </c>
      <c r="N1583" s="228" t="s">
        <v>44</v>
      </c>
      <c r="O1583" s="86"/>
      <c r="P1583" s="229">
        <f>O1583*H1583</f>
        <v>0</v>
      </c>
      <c r="Q1583" s="229">
        <v>0</v>
      </c>
      <c r="R1583" s="229">
        <f>Q1583*H1583</f>
        <v>0</v>
      </c>
      <c r="S1583" s="229">
        <v>0</v>
      </c>
      <c r="T1583" s="230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31" t="s">
        <v>255</v>
      </c>
      <c r="AT1583" s="231" t="s">
        <v>166</v>
      </c>
      <c r="AU1583" s="231" t="s">
        <v>106</v>
      </c>
      <c r="AY1583" s="19" t="s">
        <v>163</v>
      </c>
      <c r="BE1583" s="232">
        <f>IF(N1583="základní",J1583,0)</f>
        <v>0</v>
      </c>
      <c r="BF1583" s="232">
        <f>IF(N1583="snížená",J1583,0)</f>
        <v>0</v>
      </c>
      <c r="BG1583" s="232">
        <f>IF(N1583="zákl. přenesená",J1583,0)</f>
        <v>0</v>
      </c>
      <c r="BH1583" s="232">
        <f>IF(N1583="sníž. přenesená",J1583,0)</f>
        <v>0</v>
      </c>
      <c r="BI1583" s="232">
        <f>IF(N1583="nulová",J1583,0)</f>
        <v>0</v>
      </c>
      <c r="BJ1583" s="19" t="s">
        <v>106</v>
      </c>
      <c r="BK1583" s="232">
        <f>ROUND(I1583*H1583,2)</f>
        <v>0</v>
      </c>
      <c r="BL1583" s="19" t="s">
        <v>255</v>
      </c>
      <c r="BM1583" s="231" t="s">
        <v>3558</v>
      </c>
    </row>
    <row r="1584" s="13" customFormat="1">
      <c r="A1584" s="13"/>
      <c r="B1584" s="233"/>
      <c r="C1584" s="234"/>
      <c r="D1584" s="235" t="s">
        <v>173</v>
      </c>
      <c r="E1584" s="236" t="s">
        <v>19</v>
      </c>
      <c r="F1584" s="237" t="s">
        <v>1036</v>
      </c>
      <c r="G1584" s="234"/>
      <c r="H1584" s="238">
        <v>1583</v>
      </c>
      <c r="I1584" s="239"/>
      <c r="J1584" s="234"/>
      <c r="K1584" s="234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173</v>
      </c>
      <c r="AU1584" s="244" t="s">
        <v>106</v>
      </c>
      <c r="AV1584" s="13" t="s">
        <v>106</v>
      </c>
      <c r="AW1584" s="13" t="s">
        <v>33</v>
      </c>
      <c r="AX1584" s="13" t="s">
        <v>72</v>
      </c>
      <c r="AY1584" s="244" t="s">
        <v>163</v>
      </c>
    </row>
    <row r="1585" s="14" customFormat="1">
      <c r="A1585" s="14"/>
      <c r="B1585" s="245"/>
      <c r="C1585" s="246"/>
      <c r="D1585" s="235" t="s">
        <v>173</v>
      </c>
      <c r="E1585" s="247" t="s">
        <v>19</v>
      </c>
      <c r="F1585" s="248" t="s">
        <v>175</v>
      </c>
      <c r="G1585" s="246"/>
      <c r="H1585" s="249">
        <v>1583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173</v>
      </c>
      <c r="AU1585" s="255" t="s">
        <v>106</v>
      </c>
      <c r="AV1585" s="14" t="s">
        <v>171</v>
      </c>
      <c r="AW1585" s="14" t="s">
        <v>33</v>
      </c>
      <c r="AX1585" s="14" t="s">
        <v>80</v>
      </c>
      <c r="AY1585" s="255" t="s">
        <v>163</v>
      </c>
    </row>
    <row r="1586" s="2" customFormat="1" ht="21.75" customHeight="1">
      <c r="A1586" s="40"/>
      <c r="B1586" s="41"/>
      <c r="C1586" s="220" t="s">
        <v>3559</v>
      </c>
      <c r="D1586" s="220" t="s">
        <v>166</v>
      </c>
      <c r="E1586" s="221" t="s">
        <v>3560</v>
      </c>
      <c r="F1586" s="222" t="s">
        <v>3561</v>
      </c>
      <c r="G1586" s="223" t="s">
        <v>169</v>
      </c>
      <c r="H1586" s="224">
        <v>1583</v>
      </c>
      <c r="I1586" s="225"/>
      <c r="J1586" s="226">
        <f>ROUND(I1586*H1586,2)</f>
        <v>0</v>
      </c>
      <c r="K1586" s="222" t="s">
        <v>170</v>
      </c>
      <c r="L1586" s="46"/>
      <c r="M1586" s="227" t="s">
        <v>19</v>
      </c>
      <c r="N1586" s="228" t="s">
        <v>44</v>
      </c>
      <c r="O1586" s="86"/>
      <c r="P1586" s="229">
        <f>O1586*H1586</f>
        <v>0</v>
      </c>
      <c r="Q1586" s="229">
        <v>6.9999999999999994E-05</v>
      </c>
      <c r="R1586" s="229">
        <f>Q1586*H1586</f>
        <v>0.11080999999999999</v>
      </c>
      <c r="S1586" s="229">
        <v>0</v>
      </c>
      <c r="T1586" s="230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31" t="s">
        <v>255</v>
      </c>
      <c r="AT1586" s="231" t="s">
        <v>166</v>
      </c>
      <c r="AU1586" s="231" t="s">
        <v>106</v>
      </c>
      <c r="AY1586" s="19" t="s">
        <v>163</v>
      </c>
      <c r="BE1586" s="232">
        <f>IF(N1586="základní",J1586,0)</f>
        <v>0</v>
      </c>
      <c r="BF1586" s="232">
        <f>IF(N1586="snížená",J1586,0)</f>
        <v>0</v>
      </c>
      <c r="BG1586" s="232">
        <f>IF(N1586="zákl. přenesená",J1586,0)</f>
        <v>0</v>
      </c>
      <c r="BH1586" s="232">
        <f>IF(N1586="sníž. přenesená",J1586,0)</f>
        <v>0</v>
      </c>
      <c r="BI1586" s="232">
        <f>IF(N1586="nulová",J1586,0)</f>
        <v>0</v>
      </c>
      <c r="BJ1586" s="19" t="s">
        <v>106</v>
      </c>
      <c r="BK1586" s="232">
        <f>ROUND(I1586*H1586,2)</f>
        <v>0</v>
      </c>
      <c r="BL1586" s="19" t="s">
        <v>255</v>
      </c>
      <c r="BM1586" s="231" t="s">
        <v>3562</v>
      </c>
    </row>
    <row r="1587" s="13" customFormat="1">
      <c r="A1587" s="13"/>
      <c r="B1587" s="233"/>
      <c r="C1587" s="234"/>
      <c r="D1587" s="235" t="s">
        <v>173</v>
      </c>
      <c r="E1587" s="236" t="s">
        <v>19</v>
      </c>
      <c r="F1587" s="237" t="s">
        <v>1036</v>
      </c>
      <c r="G1587" s="234"/>
      <c r="H1587" s="238">
        <v>1583</v>
      </c>
      <c r="I1587" s="239"/>
      <c r="J1587" s="234"/>
      <c r="K1587" s="234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173</v>
      </c>
      <c r="AU1587" s="244" t="s">
        <v>106</v>
      </c>
      <c r="AV1587" s="13" t="s">
        <v>106</v>
      </c>
      <c r="AW1587" s="13" t="s">
        <v>33</v>
      </c>
      <c r="AX1587" s="13" t="s">
        <v>72</v>
      </c>
      <c r="AY1587" s="244" t="s">
        <v>163</v>
      </c>
    </row>
    <row r="1588" s="14" customFormat="1">
      <c r="A1588" s="14"/>
      <c r="B1588" s="245"/>
      <c r="C1588" s="246"/>
      <c r="D1588" s="235" t="s">
        <v>173</v>
      </c>
      <c r="E1588" s="247" t="s">
        <v>19</v>
      </c>
      <c r="F1588" s="248" t="s">
        <v>175</v>
      </c>
      <c r="G1588" s="246"/>
      <c r="H1588" s="249">
        <v>1583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173</v>
      </c>
      <c r="AU1588" s="255" t="s">
        <v>106</v>
      </c>
      <c r="AV1588" s="14" t="s">
        <v>171</v>
      </c>
      <c r="AW1588" s="14" t="s">
        <v>33</v>
      </c>
      <c r="AX1588" s="14" t="s">
        <v>80</v>
      </c>
      <c r="AY1588" s="255" t="s">
        <v>163</v>
      </c>
    </row>
    <row r="1589" s="2" customFormat="1" ht="21.75" customHeight="1">
      <c r="A1589" s="40"/>
      <c r="B1589" s="41"/>
      <c r="C1589" s="220" t="s">
        <v>3563</v>
      </c>
      <c r="D1589" s="220" t="s">
        <v>166</v>
      </c>
      <c r="E1589" s="221" t="s">
        <v>3564</v>
      </c>
      <c r="F1589" s="222" t="s">
        <v>3565</v>
      </c>
      <c r="G1589" s="223" t="s">
        <v>169</v>
      </c>
      <c r="H1589" s="224">
        <v>1583</v>
      </c>
      <c r="I1589" s="225"/>
      <c r="J1589" s="226">
        <f>ROUND(I1589*H1589,2)</f>
        <v>0</v>
      </c>
      <c r="K1589" s="222" t="s">
        <v>170</v>
      </c>
      <c r="L1589" s="46"/>
      <c r="M1589" s="227" t="s">
        <v>19</v>
      </c>
      <c r="N1589" s="228" t="s">
        <v>44</v>
      </c>
      <c r="O1589" s="86"/>
      <c r="P1589" s="229">
        <f>O1589*H1589</f>
        <v>0</v>
      </c>
      <c r="Q1589" s="229">
        <v>0.0044999999999999997</v>
      </c>
      <c r="R1589" s="229">
        <f>Q1589*H1589</f>
        <v>7.1234999999999991</v>
      </c>
      <c r="S1589" s="229">
        <v>0</v>
      </c>
      <c r="T1589" s="230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31" t="s">
        <v>255</v>
      </c>
      <c r="AT1589" s="231" t="s">
        <v>166</v>
      </c>
      <c r="AU1589" s="231" t="s">
        <v>106</v>
      </c>
      <c r="AY1589" s="19" t="s">
        <v>163</v>
      </c>
      <c r="BE1589" s="232">
        <f>IF(N1589="základní",J1589,0)</f>
        <v>0</v>
      </c>
      <c r="BF1589" s="232">
        <f>IF(N1589="snížená",J1589,0)</f>
        <v>0</v>
      </c>
      <c r="BG1589" s="232">
        <f>IF(N1589="zákl. přenesená",J1589,0)</f>
        <v>0</v>
      </c>
      <c r="BH1589" s="232">
        <f>IF(N1589="sníž. přenesená",J1589,0)</f>
        <v>0</v>
      </c>
      <c r="BI1589" s="232">
        <f>IF(N1589="nulová",J1589,0)</f>
        <v>0</v>
      </c>
      <c r="BJ1589" s="19" t="s">
        <v>106</v>
      </c>
      <c r="BK1589" s="232">
        <f>ROUND(I1589*H1589,2)</f>
        <v>0</v>
      </c>
      <c r="BL1589" s="19" t="s">
        <v>255</v>
      </c>
      <c r="BM1589" s="231" t="s">
        <v>3566</v>
      </c>
    </row>
    <row r="1590" s="13" customFormat="1">
      <c r="A1590" s="13"/>
      <c r="B1590" s="233"/>
      <c r="C1590" s="234"/>
      <c r="D1590" s="235" t="s">
        <v>173</v>
      </c>
      <c r="E1590" s="236" t="s">
        <v>19</v>
      </c>
      <c r="F1590" s="237" t="s">
        <v>1036</v>
      </c>
      <c r="G1590" s="234"/>
      <c r="H1590" s="238">
        <v>1583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173</v>
      </c>
      <c r="AU1590" s="244" t="s">
        <v>106</v>
      </c>
      <c r="AV1590" s="13" t="s">
        <v>106</v>
      </c>
      <c r="AW1590" s="13" t="s">
        <v>33</v>
      </c>
      <c r="AX1590" s="13" t="s">
        <v>72</v>
      </c>
      <c r="AY1590" s="244" t="s">
        <v>163</v>
      </c>
    </row>
    <row r="1591" s="14" customFormat="1">
      <c r="A1591" s="14"/>
      <c r="B1591" s="245"/>
      <c r="C1591" s="246"/>
      <c r="D1591" s="235" t="s">
        <v>173</v>
      </c>
      <c r="E1591" s="247" t="s">
        <v>19</v>
      </c>
      <c r="F1591" s="248" t="s">
        <v>175</v>
      </c>
      <c r="G1591" s="246"/>
      <c r="H1591" s="249">
        <v>1583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173</v>
      </c>
      <c r="AU1591" s="255" t="s">
        <v>106</v>
      </c>
      <c r="AV1591" s="14" t="s">
        <v>171</v>
      </c>
      <c r="AW1591" s="14" t="s">
        <v>33</v>
      </c>
      <c r="AX1591" s="14" t="s">
        <v>80</v>
      </c>
      <c r="AY1591" s="255" t="s">
        <v>163</v>
      </c>
    </row>
    <row r="1592" s="2" customFormat="1" ht="21.75" customHeight="1">
      <c r="A1592" s="40"/>
      <c r="B1592" s="41"/>
      <c r="C1592" s="220" t="s">
        <v>3567</v>
      </c>
      <c r="D1592" s="220" t="s">
        <v>166</v>
      </c>
      <c r="E1592" s="221" t="s">
        <v>3568</v>
      </c>
      <c r="F1592" s="222" t="s">
        <v>3569</v>
      </c>
      <c r="G1592" s="223" t="s">
        <v>169</v>
      </c>
      <c r="H1592" s="224">
        <v>1583</v>
      </c>
      <c r="I1592" s="225"/>
      <c r="J1592" s="226">
        <f>ROUND(I1592*H1592,2)</f>
        <v>0</v>
      </c>
      <c r="K1592" s="222" t="s">
        <v>170</v>
      </c>
      <c r="L1592" s="46"/>
      <c r="M1592" s="227" t="s">
        <v>19</v>
      </c>
      <c r="N1592" s="228" t="s">
        <v>44</v>
      </c>
      <c r="O1592" s="86"/>
      <c r="P1592" s="229">
        <f>O1592*H1592</f>
        <v>0</v>
      </c>
      <c r="Q1592" s="229">
        <v>0.0074999999999999997</v>
      </c>
      <c r="R1592" s="229">
        <f>Q1592*H1592</f>
        <v>11.872499999999999</v>
      </c>
      <c r="S1592" s="229">
        <v>0</v>
      </c>
      <c r="T1592" s="230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31" t="s">
        <v>255</v>
      </c>
      <c r="AT1592" s="231" t="s">
        <v>166</v>
      </c>
      <c r="AU1592" s="231" t="s">
        <v>106</v>
      </c>
      <c r="AY1592" s="19" t="s">
        <v>163</v>
      </c>
      <c r="BE1592" s="232">
        <f>IF(N1592="základní",J1592,0)</f>
        <v>0</v>
      </c>
      <c r="BF1592" s="232">
        <f>IF(N1592="snížená",J1592,0)</f>
        <v>0</v>
      </c>
      <c r="BG1592" s="232">
        <f>IF(N1592="zákl. přenesená",J1592,0)</f>
        <v>0</v>
      </c>
      <c r="BH1592" s="232">
        <f>IF(N1592="sníž. přenesená",J1592,0)</f>
        <v>0</v>
      </c>
      <c r="BI1592" s="232">
        <f>IF(N1592="nulová",J1592,0)</f>
        <v>0</v>
      </c>
      <c r="BJ1592" s="19" t="s">
        <v>106</v>
      </c>
      <c r="BK1592" s="232">
        <f>ROUND(I1592*H1592,2)</f>
        <v>0</v>
      </c>
      <c r="BL1592" s="19" t="s">
        <v>255</v>
      </c>
      <c r="BM1592" s="231" t="s">
        <v>3570</v>
      </c>
    </row>
    <row r="1593" s="13" customFormat="1">
      <c r="A1593" s="13"/>
      <c r="B1593" s="233"/>
      <c r="C1593" s="234"/>
      <c r="D1593" s="235" t="s">
        <v>173</v>
      </c>
      <c r="E1593" s="236" t="s">
        <v>19</v>
      </c>
      <c r="F1593" s="237" t="s">
        <v>1036</v>
      </c>
      <c r="G1593" s="234"/>
      <c r="H1593" s="238">
        <v>1583</v>
      </c>
      <c r="I1593" s="239"/>
      <c r="J1593" s="234"/>
      <c r="K1593" s="234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173</v>
      </c>
      <c r="AU1593" s="244" t="s">
        <v>106</v>
      </c>
      <c r="AV1593" s="13" t="s">
        <v>106</v>
      </c>
      <c r="AW1593" s="13" t="s">
        <v>33</v>
      </c>
      <c r="AX1593" s="13" t="s">
        <v>72</v>
      </c>
      <c r="AY1593" s="244" t="s">
        <v>163</v>
      </c>
    </row>
    <row r="1594" s="14" customFormat="1">
      <c r="A1594" s="14"/>
      <c r="B1594" s="245"/>
      <c r="C1594" s="246"/>
      <c r="D1594" s="235" t="s">
        <v>173</v>
      </c>
      <c r="E1594" s="247" t="s">
        <v>19</v>
      </c>
      <c r="F1594" s="248" t="s">
        <v>175</v>
      </c>
      <c r="G1594" s="246"/>
      <c r="H1594" s="249">
        <v>1583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173</v>
      </c>
      <c r="AU1594" s="255" t="s">
        <v>106</v>
      </c>
      <c r="AV1594" s="14" t="s">
        <v>171</v>
      </c>
      <c r="AW1594" s="14" t="s">
        <v>33</v>
      </c>
      <c r="AX1594" s="14" t="s">
        <v>80</v>
      </c>
      <c r="AY1594" s="255" t="s">
        <v>163</v>
      </c>
    </row>
    <row r="1595" s="2" customFormat="1" ht="21.75" customHeight="1">
      <c r="A1595" s="40"/>
      <c r="B1595" s="41"/>
      <c r="C1595" s="220" t="s">
        <v>3571</v>
      </c>
      <c r="D1595" s="220" t="s">
        <v>166</v>
      </c>
      <c r="E1595" s="221" t="s">
        <v>3572</v>
      </c>
      <c r="F1595" s="222" t="s">
        <v>3573</v>
      </c>
      <c r="G1595" s="223" t="s">
        <v>169</v>
      </c>
      <c r="H1595" s="224">
        <v>1583</v>
      </c>
      <c r="I1595" s="225"/>
      <c r="J1595" s="226">
        <f>ROUND(I1595*H1595,2)</f>
        <v>0</v>
      </c>
      <c r="K1595" s="222" t="s">
        <v>170</v>
      </c>
      <c r="L1595" s="46"/>
      <c r="M1595" s="227" t="s">
        <v>19</v>
      </c>
      <c r="N1595" s="228" t="s">
        <v>44</v>
      </c>
      <c r="O1595" s="86"/>
      <c r="P1595" s="229">
        <f>O1595*H1595</f>
        <v>0</v>
      </c>
      <c r="Q1595" s="229">
        <v>0.00029999999999999997</v>
      </c>
      <c r="R1595" s="229">
        <f>Q1595*H1595</f>
        <v>0.47489999999999993</v>
      </c>
      <c r="S1595" s="229">
        <v>0</v>
      </c>
      <c r="T1595" s="230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31" t="s">
        <v>255</v>
      </c>
      <c r="AT1595" s="231" t="s">
        <v>166</v>
      </c>
      <c r="AU1595" s="231" t="s">
        <v>106</v>
      </c>
      <c r="AY1595" s="19" t="s">
        <v>163</v>
      </c>
      <c r="BE1595" s="232">
        <f>IF(N1595="základní",J1595,0)</f>
        <v>0</v>
      </c>
      <c r="BF1595" s="232">
        <f>IF(N1595="snížená",J1595,0)</f>
        <v>0</v>
      </c>
      <c r="BG1595" s="232">
        <f>IF(N1595="zákl. přenesená",J1595,0)</f>
        <v>0</v>
      </c>
      <c r="BH1595" s="232">
        <f>IF(N1595="sníž. přenesená",J1595,0)</f>
        <v>0</v>
      </c>
      <c r="BI1595" s="232">
        <f>IF(N1595="nulová",J1595,0)</f>
        <v>0</v>
      </c>
      <c r="BJ1595" s="19" t="s">
        <v>106</v>
      </c>
      <c r="BK1595" s="232">
        <f>ROUND(I1595*H1595,2)</f>
        <v>0</v>
      </c>
      <c r="BL1595" s="19" t="s">
        <v>255</v>
      </c>
      <c r="BM1595" s="231" t="s">
        <v>3574</v>
      </c>
    </row>
    <row r="1596" s="13" customFormat="1">
      <c r="A1596" s="13"/>
      <c r="B1596" s="233"/>
      <c r="C1596" s="234"/>
      <c r="D1596" s="235" t="s">
        <v>173</v>
      </c>
      <c r="E1596" s="236" t="s">
        <v>19</v>
      </c>
      <c r="F1596" s="237" t="s">
        <v>3575</v>
      </c>
      <c r="G1596" s="234"/>
      <c r="H1596" s="238">
        <v>330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173</v>
      </c>
      <c r="AU1596" s="244" t="s">
        <v>106</v>
      </c>
      <c r="AV1596" s="13" t="s">
        <v>106</v>
      </c>
      <c r="AW1596" s="13" t="s">
        <v>33</v>
      </c>
      <c r="AX1596" s="13" t="s">
        <v>72</v>
      </c>
      <c r="AY1596" s="244" t="s">
        <v>163</v>
      </c>
    </row>
    <row r="1597" s="13" customFormat="1">
      <c r="A1597" s="13"/>
      <c r="B1597" s="233"/>
      <c r="C1597" s="234"/>
      <c r="D1597" s="235" t="s">
        <v>173</v>
      </c>
      <c r="E1597" s="236" t="s">
        <v>19</v>
      </c>
      <c r="F1597" s="237" t="s">
        <v>3576</v>
      </c>
      <c r="G1597" s="234"/>
      <c r="H1597" s="238">
        <v>425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173</v>
      </c>
      <c r="AU1597" s="244" t="s">
        <v>106</v>
      </c>
      <c r="AV1597" s="13" t="s">
        <v>106</v>
      </c>
      <c r="AW1597" s="13" t="s">
        <v>33</v>
      </c>
      <c r="AX1597" s="13" t="s">
        <v>72</v>
      </c>
      <c r="AY1597" s="244" t="s">
        <v>163</v>
      </c>
    </row>
    <row r="1598" s="13" customFormat="1">
      <c r="A1598" s="13"/>
      <c r="B1598" s="233"/>
      <c r="C1598" s="234"/>
      <c r="D1598" s="235" t="s">
        <v>173</v>
      </c>
      <c r="E1598" s="236" t="s">
        <v>19</v>
      </c>
      <c r="F1598" s="237" t="s">
        <v>3577</v>
      </c>
      <c r="G1598" s="234"/>
      <c r="H1598" s="238">
        <v>435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173</v>
      </c>
      <c r="AU1598" s="244" t="s">
        <v>106</v>
      </c>
      <c r="AV1598" s="13" t="s">
        <v>106</v>
      </c>
      <c r="AW1598" s="13" t="s">
        <v>33</v>
      </c>
      <c r="AX1598" s="13" t="s">
        <v>72</v>
      </c>
      <c r="AY1598" s="244" t="s">
        <v>163</v>
      </c>
    </row>
    <row r="1599" s="13" customFormat="1">
      <c r="A1599" s="13"/>
      <c r="B1599" s="233"/>
      <c r="C1599" s="234"/>
      <c r="D1599" s="235" t="s">
        <v>173</v>
      </c>
      <c r="E1599" s="236" t="s">
        <v>19</v>
      </c>
      <c r="F1599" s="237" t="s">
        <v>3578</v>
      </c>
      <c r="G1599" s="234"/>
      <c r="H1599" s="238">
        <v>390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173</v>
      </c>
      <c r="AU1599" s="244" t="s">
        <v>106</v>
      </c>
      <c r="AV1599" s="13" t="s">
        <v>106</v>
      </c>
      <c r="AW1599" s="13" t="s">
        <v>33</v>
      </c>
      <c r="AX1599" s="13" t="s">
        <v>72</v>
      </c>
      <c r="AY1599" s="244" t="s">
        <v>163</v>
      </c>
    </row>
    <row r="1600" s="13" customFormat="1">
      <c r="A1600" s="13"/>
      <c r="B1600" s="233"/>
      <c r="C1600" s="234"/>
      <c r="D1600" s="235" t="s">
        <v>173</v>
      </c>
      <c r="E1600" s="236" t="s">
        <v>19</v>
      </c>
      <c r="F1600" s="237" t="s">
        <v>3579</v>
      </c>
      <c r="G1600" s="234"/>
      <c r="H1600" s="238">
        <v>3</v>
      </c>
      <c r="I1600" s="239"/>
      <c r="J1600" s="234"/>
      <c r="K1600" s="234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173</v>
      </c>
      <c r="AU1600" s="244" t="s">
        <v>106</v>
      </c>
      <c r="AV1600" s="13" t="s">
        <v>106</v>
      </c>
      <c r="AW1600" s="13" t="s">
        <v>33</v>
      </c>
      <c r="AX1600" s="13" t="s">
        <v>72</v>
      </c>
      <c r="AY1600" s="244" t="s">
        <v>163</v>
      </c>
    </row>
    <row r="1601" s="14" customFormat="1">
      <c r="A1601" s="14"/>
      <c r="B1601" s="245"/>
      <c r="C1601" s="246"/>
      <c r="D1601" s="235" t="s">
        <v>173</v>
      </c>
      <c r="E1601" s="247" t="s">
        <v>1036</v>
      </c>
      <c r="F1601" s="248" t="s">
        <v>175</v>
      </c>
      <c r="G1601" s="246"/>
      <c r="H1601" s="249">
        <v>1583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173</v>
      </c>
      <c r="AU1601" s="255" t="s">
        <v>106</v>
      </c>
      <c r="AV1601" s="14" t="s">
        <v>171</v>
      </c>
      <c r="AW1601" s="14" t="s">
        <v>33</v>
      </c>
      <c r="AX1601" s="14" t="s">
        <v>80</v>
      </c>
      <c r="AY1601" s="255" t="s">
        <v>163</v>
      </c>
    </row>
    <row r="1602" s="2" customFormat="1" ht="33" customHeight="1">
      <c r="A1602" s="40"/>
      <c r="B1602" s="41"/>
      <c r="C1602" s="283" t="s">
        <v>3580</v>
      </c>
      <c r="D1602" s="283" t="s">
        <v>1127</v>
      </c>
      <c r="E1602" s="284" t="s">
        <v>3581</v>
      </c>
      <c r="F1602" s="285" t="s">
        <v>3582</v>
      </c>
      <c r="G1602" s="286" t="s">
        <v>169</v>
      </c>
      <c r="H1602" s="287">
        <v>1820.4500000000001</v>
      </c>
      <c r="I1602" s="288"/>
      <c r="J1602" s="289">
        <f>ROUND(I1602*H1602,2)</f>
        <v>0</v>
      </c>
      <c r="K1602" s="285" t="s">
        <v>170</v>
      </c>
      <c r="L1602" s="290"/>
      <c r="M1602" s="291" t="s">
        <v>19</v>
      </c>
      <c r="N1602" s="292" t="s">
        <v>44</v>
      </c>
      <c r="O1602" s="86"/>
      <c r="P1602" s="229">
        <f>O1602*H1602</f>
        <v>0</v>
      </c>
      <c r="Q1602" s="229">
        <v>0.0042900000000000004</v>
      </c>
      <c r="R1602" s="229">
        <f>Q1602*H1602</f>
        <v>7.8097305000000006</v>
      </c>
      <c r="S1602" s="229">
        <v>0</v>
      </c>
      <c r="T1602" s="230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31" t="s">
        <v>340</v>
      </c>
      <c r="AT1602" s="231" t="s">
        <v>1127</v>
      </c>
      <c r="AU1602" s="231" t="s">
        <v>106</v>
      </c>
      <c r="AY1602" s="19" t="s">
        <v>163</v>
      </c>
      <c r="BE1602" s="232">
        <f>IF(N1602="základní",J1602,0)</f>
        <v>0</v>
      </c>
      <c r="BF1602" s="232">
        <f>IF(N1602="snížená",J1602,0)</f>
        <v>0</v>
      </c>
      <c r="BG1602" s="232">
        <f>IF(N1602="zákl. přenesená",J1602,0)</f>
        <v>0</v>
      </c>
      <c r="BH1602" s="232">
        <f>IF(N1602="sníž. přenesená",J1602,0)</f>
        <v>0</v>
      </c>
      <c r="BI1602" s="232">
        <f>IF(N1602="nulová",J1602,0)</f>
        <v>0</v>
      </c>
      <c r="BJ1602" s="19" t="s">
        <v>106</v>
      </c>
      <c r="BK1602" s="232">
        <f>ROUND(I1602*H1602,2)</f>
        <v>0</v>
      </c>
      <c r="BL1602" s="19" t="s">
        <v>255</v>
      </c>
      <c r="BM1602" s="231" t="s">
        <v>3583</v>
      </c>
    </row>
    <row r="1603" s="13" customFormat="1">
      <c r="A1603" s="13"/>
      <c r="B1603" s="233"/>
      <c r="C1603" s="234"/>
      <c r="D1603" s="235" t="s">
        <v>173</v>
      </c>
      <c r="E1603" s="236" t="s">
        <v>19</v>
      </c>
      <c r="F1603" s="237" t="s">
        <v>3584</v>
      </c>
      <c r="G1603" s="234"/>
      <c r="H1603" s="238">
        <v>1820.4500000000001</v>
      </c>
      <c r="I1603" s="239"/>
      <c r="J1603" s="234"/>
      <c r="K1603" s="234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173</v>
      </c>
      <c r="AU1603" s="244" t="s">
        <v>106</v>
      </c>
      <c r="AV1603" s="13" t="s">
        <v>106</v>
      </c>
      <c r="AW1603" s="13" t="s">
        <v>33</v>
      </c>
      <c r="AX1603" s="13" t="s">
        <v>80</v>
      </c>
      <c r="AY1603" s="244" t="s">
        <v>163</v>
      </c>
    </row>
    <row r="1604" s="2" customFormat="1" ht="16.5" customHeight="1">
      <c r="A1604" s="40"/>
      <c r="B1604" s="41"/>
      <c r="C1604" s="220" t="s">
        <v>3585</v>
      </c>
      <c r="D1604" s="220" t="s">
        <v>166</v>
      </c>
      <c r="E1604" s="221" t="s">
        <v>3586</v>
      </c>
      <c r="F1604" s="222" t="s">
        <v>3587</v>
      </c>
      <c r="G1604" s="223" t="s">
        <v>279</v>
      </c>
      <c r="H1604" s="224">
        <v>1310</v>
      </c>
      <c r="I1604" s="225"/>
      <c r="J1604" s="226">
        <f>ROUND(I1604*H1604,2)</f>
        <v>0</v>
      </c>
      <c r="K1604" s="222" t="s">
        <v>170</v>
      </c>
      <c r="L1604" s="46"/>
      <c r="M1604" s="227" t="s">
        <v>19</v>
      </c>
      <c r="N1604" s="228" t="s">
        <v>44</v>
      </c>
      <c r="O1604" s="86"/>
      <c r="P1604" s="229">
        <f>O1604*H1604</f>
        <v>0</v>
      </c>
      <c r="Q1604" s="229">
        <v>1.0000000000000001E-05</v>
      </c>
      <c r="R1604" s="229">
        <f>Q1604*H1604</f>
        <v>0.013100000000000001</v>
      </c>
      <c r="S1604" s="229">
        <v>0</v>
      </c>
      <c r="T1604" s="230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31" t="s">
        <v>255</v>
      </c>
      <c r="AT1604" s="231" t="s">
        <v>166</v>
      </c>
      <c r="AU1604" s="231" t="s">
        <v>106</v>
      </c>
      <c r="AY1604" s="19" t="s">
        <v>163</v>
      </c>
      <c r="BE1604" s="232">
        <f>IF(N1604="základní",J1604,0)</f>
        <v>0</v>
      </c>
      <c r="BF1604" s="232">
        <f>IF(N1604="snížená",J1604,0)</f>
        <v>0</v>
      </c>
      <c r="BG1604" s="232">
        <f>IF(N1604="zákl. přenesená",J1604,0)</f>
        <v>0</v>
      </c>
      <c r="BH1604" s="232">
        <f>IF(N1604="sníž. přenesená",J1604,0)</f>
        <v>0</v>
      </c>
      <c r="BI1604" s="232">
        <f>IF(N1604="nulová",J1604,0)</f>
        <v>0</v>
      </c>
      <c r="BJ1604" s="19" t="s">
        <v>106</v>
      </c>
      <c r="BK1604" s="232">
        <f>ROUND(I1604*H1604,2)</f>
        <v>0</v>
      </c>
      <c r="BL1604" s="19" t="s">
        <v>255</v>
      </c>
      <c r="BM1604" s="231" t="s">
        <v>3588</v>
      </c>
    </row>
    <row r="1605" s="13" customFormat="1">
      <c r="A1605" s="13"/>
      <c r="B1605" s="233"/>
      <c r="C1605" s="234"/>
      <c r="D1605" s="235" t="s">
        <v>173</v>
      </c>
      <c r="E1605" s="236" t="s">
        <v>19</v>
      </c>
      <c r="F1605" s="237" t="s">
        <v>3589</v>
      </c>
      <c r="G1605" s="234"/>
      <c r="H1605" s="238">
        <v>280</v>
      </c>
      <c r="I1605" s="239"/>
      <c r="J1605" s="234"/>
      <c r="K1605" s="234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173</v>
      </c>
      <c r="AU1605" s="244" t="s">
        <v>106</v>
      </c>
      <c r="AV1605" s="13" t="s">
        <v>106</v>
      </c>
      <c r="AW1605" s="13" t="s">
        <v>33</v>
      </c>
      <c r="AX1605" s="13" t="s">
        <v>72</v>
      </c>
      <c r="AY1605" s="244" t="s">
        <v>163</v>
      </c>
    </row>
    <row r="1606" s="13" customFormat="1">
      <c r="A1606" s="13"/>
      <c r="B1606" s="233"/>
      <c r="C1606" s="234"/>
      <c r="D1606" s="235" t="s">
        <v>173</v>
      </c>
      <c r="E1606" s="236" t="s">
        <v>19</v>
      </c>
      <c r="F1606" s="237" t="s">
        <v>3590</v>
      </c>
      <c r="G1606" s="234"/>
      <c r="H1606" s="238">
        <v>350</v>
      </c>
      <c r="I1606" s="239"/>
      <c r="J1606" s="234"/>
      <c r="K1606" s="234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173</v>
      </c>
      <c r="AU1606" s="244" t="s">
        <v>106</v>
      </c>
      <c r="AV1606" s="13" t="s">
        <v>106</v>
      </c>
      <c r="AW1606" s="13" t="s">
        <v>33</v>
      </c>
      <c r="AX1606" s="13" t="s">
        <v>72</v>
      </c>
      <c r="AY1606" s="244" t="s">
        <v>163</v>
      </c>
    </row>
    <row r="1607" s="13" customFormat="1">
      <c r="A1607" s="13"/>
      <c r="B1607" s="233"/>
      <c r="C1607" s="234"/>
      <c r="D1607" s="235" t="s">
        <v>173</v>
      </c>
      <c r="E1607" s="236" t="s">
        <v>19</v>
      </c>
      <c r="F1607" s="237" t="s">
        <v>3591</v>
      </c>
      <c r="G1607" s="234"/>
      <c r="H1607" s="238">
        <v>360</v>
      </c>
      <c r="I1607" s="239"/>
      <c r="J1607" s="234"/>
      <c r="K1607" s="234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173</v>
      </c>
      <c r="AU1607" s="244" t="s">
        <v>106</v>
      </c>
      <c r="AV1607" s="13" t="s">
        <v>106</v>
      </c>
      <c r="AW1607" s="13" t="s">
        <v>33</v>
      </c>
      <c r="AX1607" s="13" t="s">
        <v>72</v>
      </c>
      <c r="AY1607" s="244" t="s">
        <v>163</v>
      </c>
    </row>
    <row r="1608" s="13" customFormat="1">
      <c r="A1608" s="13"/>
      <c r="B1608" s="233"/>
      <c r="C1608" s="234"/>
      <c r="D1608" s="235" t="s">
        <v>173</v>
      </c>
      <c r="E1608" s="236" t="s">
        <v>19</v>
      </c>
      <c r="F1608" s="237" t="s">
        <v>3592</v>
      </c>
      <c r="G1608" s="234"/>
      <c r="H1608" s="238">
        <v>320</v>
      </c>
      <c r="I1608" s="239"/>
      <c r="J1608" s="234"/>
      <c r="K1608" s="234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173</v>
      </c>
      <c r="AU1608" s="244" t="s">
        <v>106</v>
      </c>
      <c r="AV1608" s="13" t="s">
        <v>106</v>
      </c>
      <c r="AW1608" s="13" t="s">
        <v>33</v>
      </c>
      <c r="AX1608" s="13" t="s">
        <v>72</v>
      </c>
      <c r="AY1608" s="244" t="s">
        <v>163</v>
      </c>
    </row>
    <row r="1609" s="14" customFormat="1">
      <c r="A1609" s="14"/>
      <c r="B1609" s="245"/>
      <c r="C1609" s="246"/>
      <c r="D1609" s="235" t="s">
        <v>173</v>
      </c>
      <c r="E1609" s="247" t="s">
        <v>19</v>
      </c>
      <c r="F1609" s="248" t="s">
        <v>175</v>
      </c>
      <c r="G1609" s="246"/>
      <c r="H1609" s="249">
        <v>1310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173</v>
      </c>
      <c r="AU1609" s="255" t="s">
        <v>106</v>
      </c>
      <c r="AV1609" s="14" t="s">
        <v>171</v>
      </c>
      <c r="AW1609" s="14" t="s">
        <v>33</v>
      </c>
      <c r="AX1609" s="14" t="s">
        <v>80</v>
      </c>
      <c r="AY1609" s="255" t="s">
        <v>163</v>
      </c>
    </row>
    <row r="1610" s="2" customFormat="1" ht="16.5" customHeight="1">
      <c r="A1610" s="40"/>
      <c r="B1610" s="41"/>
      <c r="C1610" s="283" t="s">
        <v>1030</v>
      </c>
      <c r="D1610" s="283" t="s">
        <v>1127</v>
      </c>
      <c r="E1610" s="284" t="s">
        <v>3593</v>
      </c>
      <c r="F1610" s="285" t="s">
        <v>3594</v>
      </c>
      <c r="G1610" s="286" t="s">
        <v>279</v>
      </c>
      <c r="H1610" s="287">
        <v>1441</v>
      </c>
      <c r="I1610" s="288"/>
      <c r="J1610" s="289">
        <f>ROUND(I1610*H1610,2)</f>
        <v>0</v>
      </c>
      <c r="K1610" s="285" t="s">
        <v>170</v>
      </c>
      <c r="L1610" s="290"/>
      <c r="M1610" s="291" t="s">
        <v>19</v>
      </c>
      <c r="N1610" s="292" t="s">
        <v>44</v>
      </c>
      <c r="O1610" s="86"/>
      <c r="P1610" s="229">
        <f>O1610*H1610</f>
        <v>0</v>
      </c>
      <c r="Q1610" s="229">
        <v>0.00020000000000000001</v>
      </c>
      <c r="R1610" s="229">
        <f>Q1610*H1610</f>
        <v>0.28820000000000001</v>
      </c>
      <c r="S1610" s="229">
        <v>0</v>
      </c>
      <c r="T1610" s="230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31" t="s">
        <v>340</v>
      </c>
      <c r="AT1610" s="231" t="s">
        <v>1127</v>
      </c>
      <c r="AU1610" s="231" t="s">
        <v>106</v>
      </c>
      <c r="AY1610" s="19" t="s">
        <v>163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9" t="s">
        <v>106</v>
      </c>
      <c r="BK1610" s="232">
        <f>ROUND(I1610*H1610,2)</f>
        <v>0</v>
      </c>
      <c r="BL1610" s="19" t="s">
        <v>255</v>
      </c>
      <c r="BM1610" s="231" t="s">
        <v>3595</v>
      </c>
    </row>
    <row r="1611" s="13" customFormat="1">
      <c r="A1611" s="13"/>
      <c r="B1611" s="233"/>
      <c r="C1611" s="234"/>
      <c r="D1611" s="235" t="s">
        <v>173</v>
      </c>
      <c r="E1611" s="234"/>
      <c r="F1611" s="237" t="s">
        <v>3596</v>
      </c>
      <c r="G1611" s="234"/>
      <c r="H1611" s="238">
        <v>1441</v>
      </c>
      <c r="I1611" s="239"/>
      <c r="J1611" s="234"/>
      <c r="K1611" s="234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173</v>
      </c>
      <c r="AU1611" s="244" t="s">
        <v>106</v>
      </c>
      <c r="AV1611" s="13" t="s">
        <v>106</v>
      </c>
      <c r="AW1611" s="13" t="s">
        <v>4</v>
      </c>
      <c r="AX1611" s="13" t="s">
        <v>80</v>
      </c>
      <c r="AY1611" s="244" t="s">
        <v>163</v>
      </c>
    </row>
    <row r="1612" s="2" customFormat="1" ht="16.5" customHeight="1">
      <c r="A1612" s="40"/>
      <c r="B1612" s="41"/>
      <c r="C1612" s="220" t="s">
        <v>3597</v>
      </c>
      <c r="D1612" s="220" t="s">
        <v>166</v>
      </c>
      <c r="E1612" s="221" t="s">
        <v>3598</v>
      </c>
      <c r="F1612" s="222" t="s">
        <v>3599</v>
      </c>
      <c r="G1612" s="223" t="s">
        <v>279</v>
      </c>
      <c r="H1612" s="224">
        <v>70</v>
      </c>
      <c r="I1612" s="225"/>
      <c r="J1612" s="226">
        <f>ROUND(I1612*H1612,2)</f>
        <v>0</v>
      </c>
      <c r="K1612" s="222" t="s">
        <v>170</v>
      </c>
      <c r="L1612" s="46"/>
      <c r="M1612" s="227" t="s">
        <v>19</v>
      </c>
      <c r="N1612" s="228" t="s">
        <v>44</v>
      </c>
      <c r="O1612" s="86"/>
      <c r="P1612" s="229">
        <f>O1612*H1612</f>
        <v>0</v>
      </c>
      <c r="Q1612" s="229">
        <v>0</v>
      </c>
      <c r="R1612" s="229">
        <f>Q1612*H1612</f>
        <v>0</v>
      </c>
      <c r="S1612" s="229">
        <v>0</v>
      </c>
      <c r="T1612" s="230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31" t="s">
        <v>255</v>
      </c>
      <c r="AT1612" s="231" t="s">
        <v>166</v>
      </c>
      <c r="AU1612" s="231" t="s">
        <v>106</v>
      </c>
      <c r="AY1612" s="19" t="s">
        <v>163</v>
      </c>
      <c r="BE1612" s="232">
        <f>IF(N1612="základní",J1612,0)</f>
        <v>0</v>
      </c>
      <c r="BF1612" s="232">
        <f>IF(N1612="snížená",J1612,0)</f>
        <v>0</v>
      </c>
      <c r="BG1612" s="232">
        <f>IF(N1612="zákl. přenesená",J1612,0)</f>
        <v>0</v>
      </c>
      <c r="BH1612" s="232">
        <f>IF(N1612="sníž. přenesená",J1612,0)</f>
        <v>0</v>
      </c>
      <c r="BI1612" s="232">
        <f>IF(N1612="nulová",J1612,0)</f>
        <v>0</v>
      </c>
      <c r="BJ1612" s="19" t="s">
        <v>106</v>
      </c>
      <c r="BK1612" s="232">
        <f>ROUND(I1612*H1612,2)</f>
        <v>0</v>
      </c>
      <c r="BL1612" s="19" t="s">
        <v>255</v>
      </c>
      <c r="BM1612" s="231" t="s">
        <v>3600</v>
      </c>
    </row>
    <row r="1613" s="13" customFormat="1">
      <c r="A1613" s="13"/>
      <c r="B1613" s="233"/>
      <c r="C1613" s="234"/>
      <c r="D1613" s="235" t="s">
        <v>173</v>
      </c>
      <c r="E1613" s="236" t="s">
        <v>19</v>
      </c>
      <c r="F1613" s="237" t="s">
        <v>1363</v>
      </c>
      <c r="G1613" s="234"/>
      <c r="H1613" s="238">
        <v>16</v>
      </c>
      <c r="I1613" s="239"/>
      <c r="J1613" s="234"/>
      <c r="K1613" s="234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173</v>
      </c>
      <c r="AU1613" s="244" t="s">
        <v>106</v>
      </c>
      <c r="AV1613" s="13" t="s">
        <v>106</v>
      </c>
      <c r="AW1613" s="13" t="s">
        <v>33</v>
      </c>
      <c r="AX1613" s="13" t="s">
        <v>72</v>
      </c>
      <c r="AY1613" s="244" t="s">
        <v>163</v>
      </c>
    </row>
    <row r="1614" s="13" customFormat="1">
      <c r="A1614" s="13"/>
      <c r="B1614" s="233"/>
      <c r="C1614" s="234"/>
      <c r="D1614" s="235" t="s">
        <v>173</v>
      </c>
      <c r="E1614" s="236" t="s">
        <v>19</v>
      </c>
      <c r="F1614" s="237" t="s">
        <v>3601</v>
      </c>
      <c r="G1614" s="234"/>
      <c r="H1614" s="238">
        <v>18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173</v>
      </c>
      <c r="AU1614" s="244" t="s">
        <v>106</v>
      </c>
      <c r="AV1614" s="13" t="s">
        <v>106</v>
      </c>
      <c r="AW1614" s="13" t="s">
        <v>33</v>
      </c>
      <c r="AX1614" s="13" t="s">
        <v>72</v>
      </c>
      <c r="AY1614" s="244" t="s">
        <v>163</v>
      </c>
    </row>
    <row r="1615" s="13" customFormat="1">
      <c r="A1615" s="13"/>
      <c r="B1615" s="233"/>
      <c r="C1615" s="234"/>
      <c r="D1615" s="235" t="s">
        <v>173</v>
      </c>
      <c r="E1615" s="236" t="s">
        <v>19</v>
      </c>
      <c r="F1615" s="237" t="s">
        <v>3602</v>
      </c>
      <c r="G1615" s="234"/>
      <c r="H1615" s="238">
        <v>18</v>
      </c>
      <c r="I1615" s="239"/>
      <c r="J1615" s="234"/>
      <c r="K1615" s="234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173</v>
      </c>
      <c r="AU1615" s="244" t="s">
        <v>106</v>
      </c>
      <c r="AV1615" s="13" t="s">
        <v>106</v>
      </c>
      <c r="AW1615" s="13" t="s">
        <v>33</v>
      </c>
      <c r="AX1615" s="13" t="s">
        <v>72</v>
      </c>
      <c r="AY1615" s="244" t="s">
        <v>163</v>
      </c>
    </row>
    <row r="1616" s="13" customFormat="1">
      <c r="A1616" s="13"/>
      <c r="B1616" s="233"/>
      <c r="C1616" s="234"/>
      <c r="D1616" s="235" t="s">
        <v>173</v>
      </c>
      <c r="E1616" s="236" t="s">
        <v>19</v>
      </c>
      <c r="F1616" s="237" t="s">
        <v>3603</v>
      </c>
      <c r="G1616" s="234"/>
      <c r="H1616" s="238">
        <v>18</v>
      </c>
      <c r="I1616" s="239"/>
      <c r="J1616" s="234"/>
      <c r="K1616" s="234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173</v>
      </c>
      <c r="AU1616" s="244" t="s">
        <v>106</v>
      </c>
      <c r="AV1616" s="13" t="s">
        <v>106</v>
      </c>
      <c r="AW1616" s="13" t="s">
        <v>33</v>
      </c>
      <c r="AX1616" s="13" t="s">
        <v>72</v>
      </c>
      <c r="AY1616" s="244" t="s">
        <v>163</v>
      </c>
    </row>
    <row r="1617" s="14" customFormat="1">
      <c r="A1617" s="14"/>
      <c r="B1617" s="245"/>
      <c r="C1617" s="246"/>
      <c r="D1617" s="235" t="s">
        <v>173</v>
      </c>
      <c r="E1617" s="247" t="s">
        <v>19</v>
      </c>
      <c r="F1617" s="248" t="s">
        <v>175</v>
      </c>
      <c r="G1617" s="246"/>
      <c r="H1617" s="249">
        <v>70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173</v>
      </c>
      <c r="AU1617" s="255" t="s">
        <v>106</v>
      </c>
      <c r="AV1617" s="14" t="s">
        <v>171</v>
      </c>
      <c r="AW1617" s="14" t="s">
        <v>33</v>
      </c>
      <c r="AX1617" s="14" t="s">
        <v>80</v>
      </c>
      <c r="AY1617" s="255" t="s">
        <v>163</v>
      </c>
    </row>
    <row r="1618" s="2" customFormat="1" ht="16.5" customHeight="1">
      <c r="A1618" s="40"/>
      <c r="B1618" s="41"/>
      <c r="C1618" s="283" t="s">
        <v>3604</v>
      </c>
      <c r="D1618" s="283" t="s">
        <v>1127</v>
      </c>
      <c r="E1618" s="284" t="s">
        <v>3605</v>
      </c>
      <c r="F1618" s="285" t="s">
        <v>3606</v>
      </c>
      <c r="G1618" s="286" t="s">
        <v>279</v>
      </c>
      <c r="H1618" s="287">
        <v>77</v>
      </c>
      <c r="I1618" s="288"/>
      <c r="J1618" s="289">
        <f>ROUND(I1618*H1618,2)</f>
        <v>0</v>
      </c>
      <c r="K1618" s="285" t="s">
        <v>19</v>
      </c>
      <c r="L1618" s="290"/>
      <c r="M1618" s="291" t="s">
        <v>19</v>
      </c>
      <c r="N1618" s="292" t="s">
        <v>44</v>
      </c>
      <c r="O1618" s="86"/>
      <c r="P1618" s="229">
        <f>O1618*H1618</f>
        <v>0</v>
      </c>
      <c r="Q1618" s="229">
        <v>0.00021000000000000001</v>
      </c>
      <c r="R1618" s="229">
        <f>Q1618*H1618</f>
        <v>0.01617</v>
      </c>
      <c r="S1618" s="229">
        <v>0</v>
      </c>
      <c r="T1618" s="230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31" t="s">
        <v>340</v>
      </c>
      <c r="AT1618" s="231" t="s">
        <v>1127</v>
      </c>
      <c r="AU1618" s="231" t="s">
        <v>106</v>
      </c>
      <c r="AY1618" s="19" t="s">
        <v>163</v>
      </c>
      <c r="BE1618" s="232">
        <f>IF(N1618="základní",J1618,0)</f>
        <v>0</v>
      </c>
      <c r="BF1618" s="232">
        <f>IF(N1618="snížená",J1618,0)</f>
        <v>0</v>
      </c>
      <c r="BG1618" s="232">
        <f>IF(N1618="zákl. přenesená",J1618,0)</f>
        <v>0</v>
      </c>
      <c r="BH1618" s="232">
        <f>IF(N1618="sníž. přenesená",J1618,0)</f>
        <v>0</v>
      </c>
      <c r="BI1618" s="232">
        <f>IF(N1618="nulová",J1618,0)</f>
        <v>0</v>
      </c>
      <c r="BJ1618" s="19" t="s">
        <v>106</v>
      </c>
      <c r="BK1618" s="232">
        <f>ROUND(I1618*H1618,2)</f>
        <v>0</v>
      </c>
      <c r="BL1618" s="19" t="s">
        <v>255</v>
      </c>
      <c r="BM1618" s="231" t="s">
        <v>3607</v>
      </c>
    </row>
    <row r="1619" s="13" customFormat="1">
      <c r="A1619" s="13"/>
      <c r="B1619" s="233"/>
      <c r="C1619" s="234"/>
      <c r="D1619" s="235" t="s">
        <v>173</v>
      </c>
      <c r="E1619" s="234"/>
      <c r="F1619" s="237" t="s">
        <v>3608</v>
      </c>
      <c r="G1619" s="234"/>
      <c r="H1619" s="238">
        <v>77</v>
      </c>
      <c r="I1619" s="239"/>
      <c r="J1619" s="234"/>
      <c r="K1619" s="234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173</v>
      </c>
      <c r="AU1619" s="244" t="s">
        <v>106</v>
      </c>
      <c r="AV1619" s="13" t="s">
        <v>106</v>
      </c>
      <c r="AW1619" s="13" t="s">
        <v>4</v>
      </c>
      <c r="AX1619" s="13" t="s">
        <v>80</v>
      </c>
      <c r="AY1619" s="244" t="s">
        <v>163</v>
      </c>
    </row>
    <row r="1620" s="2" customFormat="1" ht="44.25" customHeight="1">
      <c r="A1620" s="40"/>
      <c r="B1620" s="41"/>
      <c r="C1620" s="220" t="s">
        <v>3609</v>
      </c>
      <c r="D1620" s="220" t="s">
        <v>166</v>
      </c>
      <c r="E1620" s="221" t="s">
        <v>3610</v>
      </c>
      <c r="F1620" s="222" t="s">
        <v>3611</v>
      </c>
      <c r="G1620" s="223" t="s">
        <v>262</v>
      </c>
      <c r="H1620" s="224">
        <v>27.709</v>
      </c>
      <c r="I1620" s="225"/>
      <c r="J1620" s="226">
        <f>ROUND(I1620*H1620,2)</f>
        <v>0</v>
      </c>
      <c r="K1620" s="222" t="s">
        <v>170</v>
      </c>
      <c r="L1620" s="46"/>
      <c r="M1620" s="227" t="s">
        <v>19</v>
      </c>
      <c r="N1620" s="228" t="s">
        <v>44</v>
      </c>
      <c r="O1620" s="86"/>
      <c r="P1620" s="229">
        <f>O1620*H1620</f>
        <v>0</v>
      </c>
      <c r="Q1620" s="229">
        <v>0</v>
      </c>
      <c r="R1620" s="229">
        <f>Q1620*H1620</f>
        <v>0</v>
      </c>
      <c r="S1620" s="229">
        <v>0</v>
      </c>
      <c r="T1620" s="230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31" t="s">
        <v>255</v>
      </c>
      <c r="AT1620" s="231" t="s">
        <v>166</v>
      </c>
      <c r="AU1620" s="231" t="s">
        <v>106</v>
      </c>
      <c r="AY1620" s="19" t="s">
        <v>163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9" t="s">
        <v>106</v>
      </c>
      <c r="BK1620" s="232">
        <f>ROUND(I1620*H1620,2)</f>
        <v>0</v>
      </c>
      <c r="BL1620" s="19" t="s">
        <v>255</v>
      </c>
      <c r="BM1620" s="231" t="s">
        <v>3612</v>
      </c>
    </row>
    <row r="1621" s="12" customFormat="1" ht="22.8" customHeight="1">
      <c r="A1621" s="12"/>
      <c r="B1621" s="204"/>
      <c r="C1621" s="205"/>
      <c r="D1621" s="206" t="s">
        <v>71</v>
      </c>
      <c r="E1621" s="218" t="s">
        <v>3613</v>
      </c>
      <c r="F1621" s="218" t="s">
        <v>3614</v>
      </c>
      <c r="G1621" s="205"/>
      <c r="H1621" s="205"/>
      <c r="I1621" s="208"/>
      <c r="J1621" s="219">
        <f>BK1621</f>
        <v>0</v>
      </c>
      <c r="K1621" s="205"/>
      <c r="L1621" s="210"/>
      <c r="M1621" s="211"/>
      <c r="N1621" s="212"/>
      <c r="O1621" s="212"/>
      <c r="P1621" s="213">
        <f>SUM(P1622:P1635)</f>
        <v>0</v>
      </c>
      <c r="Q1621" s="212"/>
      <c r="R1621" s="213">
        <f>SUM(R1622:R1635)</f>
        <v>18.120699999999999</v>
      </c>
      <c r="S1621" s="212"/>
      <c r="T1621" s="214">
        <f>SUM(T1622:T1635)</f>
        <v>0</v>
      </c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R1621" s="215" t="s">
        <v>106</v>
      </c>
      <c r="AT1621" s="216" t="s">
        <v>71</v>
      </c>
      <c r="AU1621" s="216" t="s">
        <v>80</v>
      </c>
      <c r="AY1621" s="215" t="s">
        <v>163</v>
      </c>
      <c r="BK1621" s="217">
        <f>SUM(BK1622:BK1635)</f>
        <v>0</v>
      </c>
    </row>
    <row r="1622" s="2" customFormat="1" ht="21.75" customHeight="1">
      <c r="A1622" s="40"/>
      <c r="B1622" s="41"/>
      <c r="C1622" s="220" t="s">
        <v>3615</v>
      </c>
      <c r="D1622" s="220" t="s">
        <v>166</v>
      </c>
      <c r="E1622" s="221" t="s">
        <v>3616</v>
      </c>
      <c r="F1622" s="222" t="s">
        <v>3617</v>
      </c>
      <c r="G1622" s="223" t="s">
        <v>169</v>
      </c>
      <c r="H1622" s="224">
        <v>530</v>
      </c>
      <c r="I1622" s="225"/>
      <c r="J1622" s="226">
        <f>ROUND(I1622*H1622,2)</f>
        <v>0</v>
      </c>
      <c r="K1622" s="222" t="s">
        <v>170</v>
      </c>
      <c r="L1622" s="46"/>
      <c r="M1622" s="227" t="s">
        <v>19</v>
      </c>
      <c r="N1622" s="228" t="s">
        <v>44</v>
      </c>
      <c r="O1622" s="86"/>
      <c r="P1622" s="229">
        <f>O1622*H1622</f>
        <v>0</v>
      </c>
      <c r="Q1622" s="229">
        <v>0</v>
      </c>
      <c r="R1622" s="229">
        <f>Q1622*H1622</f>
        <v>0</v>
      </c>
      <c r="S1622" s="229">
        <v>0</v>
      </c>
      <c r="T1622" s="230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31" t="s">
        <v>255</v>
      </c>
      <c r="AT1622" s="231" t="s">
        <v>166</v>
      </c>
      <c r="AU1622" s="231" t="s">
        <v>106</v>
      </c>
      <c r="AY1622" s="19" t="s">
        <v>163</v>
      </c>
      <c r="BE1622" s="232">
        <f>IF(N1622="základní",J1622,0)</f>
        <v>0</v>
      </c>
      <c r="BF1622" s="232">
        <f>IF(N1622="snížená",J1622,0)</f>
        <v>0</v>
      </c>
      <c r="BG1622" s="232">
        <f>IF(N1622="zákl. přenesená",J1622,0)</f>
        <v>0</v>
      </c>
      <c r="BH1622" s="232">
        <f>IF(N1622="sníž. přenesená",J1622,0)</f>
        <v>0</v>
      </c>
      <c r="BI1622" s="232">
        <f>IF(N1622="nulová",J1622,0)</f>
        <v>0</v>
      </c>
      <c r="BJ1622" s="19" t="s">
        <v>106</v>
      </c>
      <c r="BK1622" s="232">
        <f>ROUND(I1622*H1622,2)</f>
        <v>0</v>
      </c>
      <c r="BL1622" s="19" t="s">
        <v>255</v>
      </c>
      <c r="BM1622" s="231" t="s">
        <v>3618</v>
      </c>
    </row>
    <row r="1623" s="13" customFormat="1">
      <c r="A1623" s="13"/>
      <c r="B1623" s="233"/>
      <c r="C1623" s="234"/>
      <c r="D1623" s="235" t="s">
        <v>173</v>
      </c>
      <c r="E1623" s="236" t="s">
        <v>19</v>
      </c>
      <c r="F1623" s="237" t="s">
        <v>1028</v>
      </c>
      <c r="G1623" s="234"/>
      <c r="H1623" s="238">
        <v>530</v>
      </c>
      <c r="I1623" s="239"/>
      <c r="J1623" s="234"/>
      <c r="K1623" s="234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173</v>
      </c>
      <c r="AU1623" s="244" t="s">
        <v>106</v>
      </c>
      <c r="AV1623" s="13" t="s">
        <v>106</v>
      </c>
      <c r="AW1623" s="13" t="s">
        <v>33</v>
      </c>
      <c r="AX1623" s="13" t="s">
        <v>80</v>
      </c>
      <c r="AY1623" s="244" t="s">
        <v>163</v>
      </c>
    </row>
    <row r="1624" s="2" customFormat="1" ht="21.75" customHeight="1">
      <c r="A1624" s="40"/>
      <c r="B1624" s="41"/>
      <c r="C1624" s="220" t="s">
        <v>3619</v>
      </c>
      <c r="D1624" s="220" t="s">
        <v>166</v>
      </c>
      <c r="E1624" s="221" t="s">
        <v>3620</v>
      </c>
      <c r="F1624" s="222" t="s">
        <v>3621</v>
      </c>
      <c r="G1624" s="223" t="s">
        <v>169</v>
      </c>
      <c r="H1624" s="224">
        <v>530</v>
      </c>
      <c r="I1624" s="225"/>
      <c r="J1624" s="226">
        <f>ROUND(I1624*H1624,2)</f>
        <v>0</v>
      </c>
      <c r="K1624" s="222" t="s">
        <v>170</v>
      </c>
      <c r="L1624" s="46"/>
      <c r="M1624" s="227" t="s">
        <v>19</v>
      </c>
      <c r="N1624" s="228" t="s">
        <v>44</v>
      </c>
      <c r="O1624" s="86"/>
      <c r="P1624" s="229">
        <f>O1624*H1624</f>
        <v>0</v>
      </c>
      <c r="Q1624" s="229">
        <v>0.0075500000000000003</v>
      </c>
      <c r="R1624" s="229">
        <f>Q1624*H1624</f>
        <v>4.0015000000000001</v>
      </c>
      <c r="S1624" s="229">
        <v>0</v>
      </c>
      <c r="T1624" s="230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31" t="s">
        <v>255</v>
      </c>
      <c r="AT1624" s="231" t="s">
        <v>166</v>
      </c>
      <c r="AU1624" s="231" t="s">
        <v>106</v>
      </c>
      <c r="AY1624" s="19" t="s">
        <v>163</v>
      </c>
      <c r="BE1624" s="232">
        <f>IF(N1624="základní",J1624,0)</f>
        <v>0</v>
      </c>
      <c r="BF1624" s="232">
        <f>IF(N1624="snížená",J1624,0)</f>
        <v>0</v>
      </c>
      <c r="BG1624" s="232">
        <f>IF(N1624="zákl. přenesená",J1624,0)</f>
        <v>0</v>
      </c>
      <c r="BH1624" s="232">
        <f>IF(N1624="sníž. přenesená",J1624,0)</f>
        <v>0</v>
      </c>
      <c r="BI1624" s="232">
        <f>IF(N1624="nulová",J1624,0)</f>
        <v>0</v>
      </c>
      <c r="BJ1624" s="19" t="s">
        <v>106</v>
      </c>
      <c r="BK1624" s="232">
        <f>ROUND(I1624*H1624,2)</f>
        <v>0</v>
      </c>
      <c r="BL1624" s="19" t="s">
        <v>255</v>
      </c>
      <c r="BM1624" s="231" t="s">
        <v>3622</v>
      </c>
    </row>
    <row r="1625" s="13" customFormat="1">
      <c r="A1625" s="13"/>
      <c r="B1625" s="233"/>
      <c r="C1625" s="234"/>
      <c r="D1625" s="235" t="s">
        <v>173</v>
      </c>
      <c r="E1625" s="236" t="s">
        <v>19</v>
      </c>
      <c r="F1625" s="237" t="s">
        <v>1028</v>
      </c>
      <c r="G1625" s="234"/>
      <c r="H1625" s="238">
        <v>530</v>
      </c>
      <c r="I1625" s="239"/>
      <c r="J1625" s="234"/>
      <c r="K1625" s="234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173</v>
      </c>
      <c r="AU1625" s="244" t="s">
        <v>106</v>
      </c>
      <c r="AV1625" s="13" t="s">
        <v>106</v>
      </c>
      <c r="AW1625" s="13" t="s">
        <v>33</v>
      </c>
      <c r="AX1625" s="13" t="s">
        <v>80</v>
      </c>
      <c r="AY1625" s="244" t="s">
        <v>163</v>
      </c>
    </row>
    <row r="1626" s="2" customFormat="1" ht="21.75" customHeight="1">
      <c r="A1626" s="40"/>
      <c r="B1626" s="41"/>
      <c r="C1626" s="220" t="s">
        <v>3623</v>
      </c>
      <c r="D1626" s="220" t="s">
        <v>166</v>
      </c>
      <c r="E1626" s="221" t="s">
        <v>3624</v>
      </c>
      <c r="F1626" s="222" t="s">
        <v>3625</v>
      </c>
      <c r="G1626" s="223" t="s">
        <v>169</v>
      </c>
      <c r="H1626" s="224">
        <v>530</v>
      </c>
      <c r="I1626" s="225"/>
      <c r="J1626" s="226">
        <f>ROUND(I1626*H1626,2)</f>
        <v>0</v>
      </c>
      <c r="K1626" s="222" t="s">
        <v>170</v>
      </c>
      <c r="L1626" s="46"/>
      <c r="M1626" s="227" t="s">
        <v>19</v>
      </c>
      <c r="N1626" s="228" t="s">
        <v>44</v>
      </c>
      <c r="O1626" s="86"/>
      <c r="P1626" s="229">
        <f>O1626*H1626</f>
        <v>0</v>
      </c>
      <c r="Q1626" s="229">
        <v>4.0000000000000003E-05</v>
      </c>
      <c r="R1626" s="229">
        <f>Q1626*H1626</f>
        <v>0.0212</v>
      </c>
      <c r="S1626" s="229">
        <v>0</v>
      </c>
      <c r="T1626" s="230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31" t="s">
        <v>255</v>
      </c>
      <c r="AT1626" s="231" t="s">
        <v>166</v>
      </c>
      <c r="AU1626" s="231" t="s">
        <v>106</v>
      </c>
      <c r="AY1626" s="19" t="s">
        <v>163</v>
      </c>
      <c r="BE1626" s="232">
        <f>IF(N1626="základní",J1626,0)</f>
        <v>0</v>
      </c>
      <c r="BF1626" s="232">
        <f>IF(N1626="snížená",J1626,0)</f>
        <v>0</v>
      </c>
      <c r="BG1626" s="232">
        <f>IF(N1626="zákl. přenesená",J1626,0)</f>
        <v>0</v>
      </c>
      <c r="BH1626" s="232">
        <f>IF(N1626="sníž. přenesená",J1626,0)</f>
        <v>0</v>
      </c>
      <c r="BI1626" s="232">
        <f>IF(N1626="nulová",J1626,0)</f>
        <v>0</v>
      </c>
      <c r="BJ1626" s="19" t="s">
        <v>106</v>
      </c>
      <c r="BK1626" s="232">
        <f>ROUND(I1626*H1626,2)</f>
        <v>0</v>
      </c>
      <c r="BL1626" s="19" t="s">
        <v>255</v>
      </c>
      <c r="BM1626" s="231" t="s">
        <v>3626</v>
      </c>
    </row>
    <row r="1627" s="13" customFormat="1">
      <c r="A1627" s="13"/>
      <c r="B1627" s="233"/>
      <c r="C1627" s="234"/>
      <c r="D1627" s="235" t="s">
        <v>173</v>
      </c>
      <c r="E1627" s="236" t="s">
        <v>19</v>
      </c>
      <c r="F1627" s="237" t="s">
        <v>1028</v>
      </c>
      <c r="G1627" s="234"/>
      <c r="H1627" s="238">
        <v>530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173</v>
      </c>
      <c r="AU1627" s="244" t="s">
        <v>106</v>
      </c>
      <c r="AV1627" s="13" t="s">
        <v>106</v>
      </c>
      <c r="AW1627" s="13" t="s">
        <v>33</v>
      </c>
      <c r="AX1627" s="13" t="s">
        <v>80</v>
      </c>
      <c r="AY1627" s="244" t="s">
        <v>163</v>
      </c>
    </row>
    <row r="1628" s="2" customFormat="1" ht="21.75" customHeight="1">
      <c r="A1628" s="40"/>
      <c r="B1628" s="41"/>
      <c r="C1628" s="220" t="s">
        <v>3627</v>
      </c>
      <c r="D1628" s="220" t="s">
        <v>166</v>
      </c>
      <c r="E1628" s="221" t="s">
        <v>3628</v>
      </c>
      <c r="F1628" s="222" t="s">
        <v>3629</v>
      </c>
      <c r="G1628" s="223" t="s">
        <v>169</v>
      </c>
      <c r="H1628" s="224">
        <v>530</v>
      </c>
      <c r="I1628" s="225"/>
      <c r="J1628" s="226">
        <f>ROUND(I1628*H1628,2)</f>
        <v>0</v>
      </c>
      <c r="K1628" s="222" t="s">
        <v>170</v>
      </c>
      <c r="L1628" s="46"/>
      <c r="M1628" s="227" t="s">
        <v>19</v>
      </c>
      <c r="N1628" s="228" t="s">
        <v>44</v>
      </c>
      <c r="O1628" s="86"/>
      <c r="P1628" s="229">
        <f>O1628*H1628</f>
        <v>0</v>
      </c>
      <c r="Q1628" s="229">
        <v>0.024</v>
      </c>
      <c r="R1628" s="229">
        <f>Q1628*H1628</f>
        <v>12.720000000000001</v>
      </c>
      <c r="S1628" s="229">
        <v>0</v>
      </c>
      <c r="T1628" s="230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31" t="s">
        <v>255</v>
      </c>
      <c r="AT1628" s="231" t="s">
        <v>166</v>
      </c>
      <c r="AU1628" s="231" t="s">
        <v>106</v>
      </c>
      <c r="AY1628" s="19" t="s">
        <v>163</v>
      </c>
      <c r="BE1628" s="232">
        <f>IF(N1628="základní",J1628,0)</f>
        <v>0</v>
      </c>
      <c r="BF1628" s="232">
        <f>IF(N1628="snížená",J1628,0)</f>
        <v>0</v>
      </c>
      <c r="BG1628" s="232">
        <f>IF(N1628="zákl. přenesená",J1628,0)</f>
        <v>0</v>
      </c>
      <c r="BH1628" s="232">
        <f>IF(N1628="sníž. přenesená",J1628,0)</f>
        <v>0</v>
      </c>
      <c r="BI1628" s="232">
        <f>IF(N1628="nulová",J1628,0)</f>
        <v>0</v>
      </c>
      <c r="BJ1628" s="19" t="s">
        <v>106</v>
      </c>
      <c r="BK1628" s="232">
        <f>ROUND(I1628*H1628,2)</f>
        <v>0</v>
      </c>
      <c r="BL1628" s="19" t="s">
        <v>255</v>
      </c>
      <c r="BM1628" s="231" t="s">
        <v>3630</v>
      </c>
    </row>
    <row r="1629" s="13" customFormat="1">
      <c r="A1629" s="13"/>
      <c r="B1629" s="233"/>
      <c r="C1629" s="234"/>
      <c r="D1629" s="235" t="s">
        <v>173</v>
      </c>
      <c r="E1629" s="236" t="s">
        <v>19</v>
      </c>
      <c r="F1629" s="237" t="s">
        <v>1028</v>
      </c>
      <c r="G1629" s="234"/>
      <c r="H1629" s="238">
        <v>530</v>
      </c>
      <c r="I1629" s="239"/>
      <c r="J1629" s="234"/>
      <c r="K1629" s="234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173</v>
      </c>
      <c r="AU1629" s="244" t="s">
        <v>106</v>
      </c>
      <c r="AV1629" s="13" t="s">
        <v>106</v>
      </c>
      <c r="AW1629" s="13" t="s">
        <v>33</v>
      </c>
      <c r="AX1629" s="13" t="s">
        <v>80</v>
      </c>
      <c r="AY1629" s="244" t="s">
        <v>163</v>
      </c>
    </row>
    <row r="1630" s="2" customFormat="1" ht="21.75" customHeight="1">
      <c r="A1630" s="40"/>
      <c r="B1630" s="41"/>
      <c r="C1630" s="220" t="s">
        <v>3631</v>
      </c>
      <c r="D1630" s="220" t="s">
        <v>166</v>
      </c>
      <c r="E1630" s="221" t="s">
        <v>3632</v>
      </c>
      <c r="F1630" s="222" t="s">
        <v>3633</v>
      </c>
      <c r="G1630" s="223" t="s">
        <v>169</v>
      </c>
      <c r="H1630" s="224">
        <v>530</v>
      </c>
      <c r="I1630" s="225"/>
      <c r="J1630" s="226">
        <f>ROUND(I1630*H1630,2)</f>
        <v>0</v>
      </c>
      <c r="K1630" s="222" t="s">
        <v>170</v>
      </c>
      <c r="L1630" s="46"/>
      <c r="M1630" s="227" t="s">
        <v>19</v>
      </c>
      <c r="N1630" s="228" t="s">
        <v>44</v>
      </c>
      <c r="O1630" s="86"/>
      <c r="P1630" s="229">
        <f>O1630*H1630</f>
        <v>0</v>
      </c>
      <c r="Q1630" s="229">
        <v>0.00029999999999999997</v>
      </c>
      <c r="R1630" s="229">
        <f>Q1630*H1630</f>
        <v>0.15899999999999998</v>
      </c>
      <c r="S1630" s="229">
        <v>0</v>
      </c>
      <c r="T1630" s="230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31" t="s">
        <v>255</v>
      </c>
      <c r="AT1630" s="231" t="s">
        <v>166</v>
      </c>
      <c r="AU1630" s="231" t="s">
        <v>106</v>
      </c>
      <c r="AY1630" s="19" t="s">
        <v>163</v>
      </c>
      <c r="BE1630" s="232">
        <f>IF(N1630="základní",J1630,0)</f>
        <v>0</v>
      </c>
      <c r="BF1630" s="232">
        <f>IF(N1630="snížená",J1630,0)</f>
        <v>0</v>
      </c>
      <c r="BG1630" s="232">
        <f>IF(N1630="zákl. přenesená",J1630,0)</f>
        <v>0</v>
      </c>
      <c r="BH1630" s="232">
        <f>IF(N1630="sníž. přenesená",J1630,0)</f>
        <v>0</v>
      </c>
      <c r="BI1630" s="232">
        <f>IF(N1630="nulová",J1630,0)</f>
        <v>0</v>
      </c>
      <c r="BJ1630" s="19" t="s">
        <v>106</v>
      </c>
      <c r="BK1630" s="232">
        <f>ROUND(I1630*H1630,2)</f>
        <v>0</v>
      </c>
      <c r="BL1630" s="19" t="s">
        <v>255</v>
      </c>
      <c r="BM1630" s="231" t="s">
        <v>3634</v>
      </c>
    </row>
    <row r="1631" s="13" customFormat="1">
      <c r="A1631" s="13"/>
      <c r="B1631" s="233"/>
      <c r="C1631" s="234"/>
      <c r="D1631" s="235" t="s">
        <v>173</v>
      </c>
      <c r="E1631" s="236" t="s">
        <v>19</v>
      </c>
      <c r="F1631" s="237" t="s">
        <v>1028</v>
      </c>
      <c r="G1631" s="234"/>
      <c r="H1631" s="238">
        <v>530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173</v>
      </c>
      <c r="AU1631" s="244" t="s">
        <v>106</v>
      </c>
      <c r="AV1631" s="13" t="s">
        <v>106</v>
      </c>
      <c r="AW1631" s="13" t="s">
        <v>33</v>
      </c>
      <c r="AX1631" s="13" t="s">
        <v>80</v>
      </c>
      <c r="AY1631" s="244" t="s">
        <v>163</v>
      </c>
    </row>
    <row r="1632" s="2" customFormat="1" ht="21.75" customHeight="1">
      <c r="A1632" s="40"/>
      <c r="B1632" s="41"/>
      <c r="C1632" s="220" t="s">
        <v>3635</v>
      </c>
      <c r="D1632" s="220" t="s">
        <v>166</v>
      </c>
      <c r="E1632" s="221" t="s">
        <v>3636</v>
      </c>
      <c r="F1632" s="222" t="s">
        <v>3637</v>
      </c>
      <c r="G1632" s="223" t="s">
        <v>169</v>
      </c>
      <c r="H1632" s="224">
        <v>530</v>
      </c>
      <c r="I1632" s="225"/>
      <c r="J1632" s="226">
        <f>ROUND(I1632*H1632,2)</f>
        <v>0</v>
      </c>
      <c r="K1632" s="222" t="s">
        <v>170</v>
      </c>
      <c r="L1632" s="46"/>
      <c r="M1632" s="227" t="s">
        <v>19</v>
      </c>
      <c r="N1632" s="228" t="s">
        <v>44</v>
      </c>
      <c r="O1632" s="86"/>
      <c r="P1632" s="229">
        <f>O1632*H1632</f>
        <v>0</v>
      </c>
      <c r="Q1632" s="229">
        <v>0.0023</v>
      </c>
      <c r="R1632" s="229">
        <f>Q1632*H1632</f>
        <v>1.2190000000000001</v>
      </c>
      <c r="S1632" s="229">
        <v>0</v>
      </c>
      <c r="T1632" s="230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31" t="s">
        <v>255</v>
      </c>
      <c r="AT1632" s="231" t="s">
        <v>166</v>
      </c>
      <c r="AU1632" s="231" t="s">
        <v>106</v>
      </c>
      <c r="AY1632" s="19" t="s">
        <v>163</v>
      </c>
      <c r="BE1632" s="232">
        <f>IF(N1632="základní",J1632,0)</f>
        <v>0</v>
      </c>
      <c r="BF1632" s="232">
        <f>IF(N1632="snížená",J1632,0)</f>
        <v>0</v>
      </c>
      <c r="BG1632" s="232">
        <f>IF(N1632="zákl. přenesená",J1632,0)</f>
        <v>0</v>
      </c>
      <c r="BH1632" s="232">
        <f>IF(N1632="sníž. přenesená",J1632,0)</f>
        <v>0</v>
      </c>
      <c r="BI1632" s="232">
        <f>IF(N1632="nulová",J1632,0)</f>
        <v>0</v>
      </c>
      <c r="BJ1632" s="19" t="s">
        <v>106</v>
      </c>
      <c r="BK1632" s="232">
        <f>ROUND(I1632*H1632,2)</f>
        <v>0</v>
      </c>
      <c r="BL1632" s="19" t="s">
        <v>255</v>
      </c>
      <c r="BM1632" s="231" t="s">
        <v>3638</v>
      </c>
    </row>
    <row r="1633" s="13" customFormat="1">
      <c r="A1633" s="13"/>
      <c r="B1633" s="233"/>
      <c r="C1633" s="234"/>
      <c r="D1633" s="235" t="s">
        <v>173</v>
      </c>
      <c r="E1633" s="236" t="s">
        <v>19</v>
      </c>
      <c r="F1633" s="237" t="s">
        <v>3639</v>
      </c>
      <c r="G1633" s="234"/>
      <c r="H1633" s="238">
        <v>530</v>
      </c>
      <c r="I1633" s="239"/>
      <c r="J1633" s="234"/>
      <c r="K1633" s="234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173</v>
      </c>
      <c r="AU1633" s="244" t="s">
        <v>106</v>
      </c>
      <c r="AV1633" s="13" t="s">
        <v>106</v>
      </c>
      <c r="AW1633" s="13" t="s">
        <v>33</v>
      </c>
      <c r="AX1633" s="13" t="s">
        <v>72</v>
      </c>
      <c r="AY1633" s="244" t="s">
        <v>163</v>
      </c>
    </row>
    <row r="1634" s="14" customFormat="1">
      <c r="A1634" s="14"/>
      <c r="B1634" s="245"/>
      <c r="C1634" s="246"/>
      <c r="D1634" s="235" t="s">
        <v>173</v>
      </c>
      <c r="E1634" s="247" t="s">
        <v>1028</v>
      </c>
      <c r="F1634" s="248" t="s">
        <v>175</v>
      </c>
      <c r="G1634" s="246"/>
      <c r="H1634" s="249">
        <v>530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173</v>
      </c>
      <c r="AU1634" s="255" t="s">
        <v>106</v>
      </c>
      <c r="AV1634" s="14" t="s">
        <v>171</v>
      </c>
      <c r="AW1634" s="14" t="s">
        <v>33</v>
      </c>
      <c r="AX1634" s="14" t="s">
        <v>80</v>
      </c>
      <c r="AY1634" s="255" t="s">
        <v>163</v>
      </c>
    </row>
    <row r="1635" s="2" customFormat="1" ht="33" customHeight="1">
      <c r="A1635" s="40"/>
      <c r="B1635" s="41"/>
      <c r="C1635" s="220" t="s">
        <v>3640</v>
      </c>
      <c r="D1635" s="220" t="s">
        <v>166</v>
      </c>
      <c r="E1635" s="221" t="s">
        <v>3641</v>
      </c>
      <c r="F1635" s="222" t="s">
        <v>3642</v>
      </c>
      <c r="G1635" s="223" t="s">
        <v>262</v>
      </c>
      <c r="H1635" s="224">
        <v>18.120999999999999</v>
      </c>
      <c r="I1635" s="225"/>
      <c r="J1635" s="226">
        <f>ROUND(I1635*H1635,2)</f>
        <v>0</v>
      </c>
      <c r="K1635" s="222" t="s">
        <v>170</v>
      </c>
      <c r="L1635" s="46"/>
      <c r="M1635" s="227" t="s">
        <v>19</v>
      </c>
      <c r="N1635" s="228" t="s">
        <v>44</v>
      </c>
      <c r="O1635" s="86"/>
      <c r="P1635" s="229">
        <f>O1635*H1635</f>
        <v>0</v>
      </c>
      <c r="Q1635" s="229">
        <v>0</v>
      </c>
      <c r="R1635" s="229">
        <f>Q1635*H1635</f>
        <v>0</v>
      </c>
      <c r="S1635" s="229">
        <v>0</v>
      </c>
      <c r="T1635" s="230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31" t="s">
        <v>255</v>
      </c>
      <c r="AT1635" s="231" t="s">
        <v>166</v>
      </c>
      <c r="AU1635" s="231" t="s">
        <v>106</v>
      </c>
      <c r="AY1635" s="19" t="s">
        <v>163</v>
      </c>
      <c r="BE1635" s="232">
        <f>IF(N1635="základní",J1635,0)</f>
        <v>0</v>
      </c>
      <c r="BF1635" s="232">
        <f>IF(N1635="snížená",J1635,0)</f>
        <v>0</v>
      </c>
      <c r="BG1635" s="232">
        <f>IF(N1635="zákl. přenesená",J1635,0)</f>
        <v>0</v>
      </c>
      <c r="BH1635" s="232">
        <f>IF(N1635="sníž. přenesená",J1635,0)</f>
        <v>0</v>
      </c>
      <c r="BI1635" s="232">
        <f>IF(N1635="nulová",J1635,0)</f>
        <v>0</v>
      </c>
      <c r="BJ1635" s="19" t="s">
        <v>106</v>
      </c>
      <c r="BK1635" s="232">
        <f>ROUND(I1635*H1635,2)</f>
        <v>0</v>
      </c>
      <c r="BL1635" s="19" t="s">
        <v>255</v>
      </c>
      <c r="BM1635" s="231" t="s">
        <v>3643</v>
      </c>
    </row>
    <row r="1636" s="12" customFormat="1" ht="22.8" customHeight="1">
      <c r="A1636" s="12"/>
      <c r="B1636" s="204"/>
      <c r="C1636" s="205"/>
      <c r="D1636" s="206" t="s">
        <v>71</v>
      </c>
      <c r="E1636" s="218" t="s">
        <v>973</v>
      </c>
      <c r="F1636" s="218" t="s">
        <v>974</v>
      </c>
      <c r="G1636" s="205"/>
      <c r="H1636" s="205"/>
      <c r="I1636" s="208"/>
      <c r="J1636" s="219">
        <f>BK1636</f>
        <v>0</v>
      </c>
      <c r="K1636" s="205"/>
      <c r="L1636" s="210"/>
      <c r="M1636" s="211"/>
      <c r="N1636" s="212"/>
      <c r="O1636" s="212"/>
      <c r="P1636" s="213">
        <f>SUM(P1637:P1734)</f>
        <v>0</v>
      </c>
      <c r="Q1636" s="212"/>
      <c r="R1636" s="213">
        <f>SUM(R1637:R1734)</f>
        <v>38.124881600000002</v>
      </c>
      <c r="S1636" s="212"/>
      <c r="T1636" s="214">
        <f>SUM(T1637:T1734)</f>
        <v>0</v>
      </c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R1636" s="215" t="s">
        <v>106</v>
      </c>
      <c r="AT1636" s="216" t="s">
        <v>71</v>
      </c>
      <c r="AU1636" s="216" t="s">
        <v>80</v>
      </c>
      <c r="AY1636" s="215" t="s">
        <v>163</v>
      </c>
      <c r="BK1636" s="217">
        <f>SUM(BK1637:BK1734)</f>
        <v>0</v>
      </c>
    </row>
    <row r="1637" s="2" customFormat="1" ht="21.75" customHeight="1">
      <c r="A1637" s="40"/>
      <c r="B1637" s="41"/>
      <c r="C1637" s="220" t="s">
        <v>3644</v>
      </c>
      <c r="D1637" s="220" t="s">
        <v>166</v>
      </c>
      <c r="E1637" s="221" t="s">
        <v>3645</v>
      </c>
      <c r="F1637" s="222" t="s">
        <v>3646</v>
      </c>
      <c r="G1637" s="223" t="s">
        <v>169</v>
      </c>
      <c r="H1637" s="224">
        <v>2437.8000000000002</v>
      </c>
      <c r="I1637" s="225"/>
      <c r="J1637" s="226">
        <f>ROUND(I1637*H1637,2)</f>
        <v>0</v>
      </c>
      <c r="K1637" s="222" t="s">
        <v>170</v>
      </c>
      <c r="L1637" s="46"/>
      <c r="M1637" s="227" t="s">
        <v>19</v>
      </c>
      <c r="N1637" s="228" t="s">
        <v>44</v>
      </c>
      <c r="O1637" s="86"/>
      <c r="P1637" s="229">
        <f>O1637*H1637</f>
        <v>0</v>
      </c>
      <c r="Q1637" s="229">
        <v>0.0015</v>
      </c>
      <c r="R1637" s="229">
        <f>Q1637*H1637</f>
        <v>3.6567000000000003</v>
      </c>
      <c r="S1637" s="229">
        <v>0</v>
      </c>
      <c r="T1637" s="230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31" t="s">
        <v>255</v>
      </c>
      <c r="AT1637" s="231" t="s">
        <v>166</v>
      </c>
      <c r="AU1637" s="231" t="s">
        <v>106</v>
      </c>
      <c r="AY1637" s="19" t="s">
        <v>163</v>
      </c>
      <c r="BE1637" s="232">
        <f>IF(N1637="základní",J1637,0)</f>
        <v>0</v>
      </c>
      <c r="BF1637" s="232">
        <f>IF(N1637="snížená",J1637,0)</f>
        <v>0</v>
      </c>
      <c r="BG1637" s="232">
        <f>IF(N1637="zákl. přenesená",J1637,0)</f>
        <v>0</v>
      </c>
      <c r="BH1637" s="232">
        <f>IF(N1637="sníž. přenesená",J1637,0)</f>
        <v>0</v>
      </c>
      <c r="BI1637" s="232">
        <f>IF(N1637="nulová",J1637,0)</f>
        <v>0</v>
      </c>
      <c r="BJ1637" s="19" t="s">
        <v>106</v>
      </c>
      <c r="BK1637" s="232">
        <f>ROUND(I1637*H1637,2)</f>
        <v>0</v>
      </c>
      <c r="BL1637" s="19" t="s">
        <v>255</v>
      </c>
      <c r="BM1637" s="231" t="s">
        <v>3647</v>
      </c>
    </row>
    <row r="1638" s="13" customFormat="1">
      <c r="A1638" s="13"/>
      <c r="B1638" s="233"/>
      <c r="C1638" s="234"/>
      <c r="D1638" s="235" t="s">
        <v>173</v>
      </c>
      <c r="E1638" s="236" t="s">
        <v>19</v>
      </c>
      <c r="F1638" s="237" t="s">
        <v>3648</v>
      </c>
      <c r="G1638" s="234"/>
      <c r="H1638" s="238">
        <v>2437.8000000000002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173</v>
      </c>
      <c r="AU1638" s="244" t="s">
        <v>106</v>
      </c>
      <c r="AV1638" s="13" t="s">
        <v>106</v>
      </c>
      <c r="AW1638" s="13" t="s">
        <v>33</v>
      </c>
      <c r="AX1638" s="13" t="s">
        <v>72</v>
      </c>
      <c r="AY1638" s="244" t="s">
        <v>163</v>
      </c>
    </row>
    <row r="1639" s="14" customFormat="1">
      <c r="A1639" s="14"/>
      <c r="B1639" s="245"/>
      <c r="C1639" s="246"/>
      <c r="D1639" s="235" t="s">
        <v>173</v>
      </c>
      <c r="E1639" s="247" t="s">
        <v>19</v>
      </c>
      <c r="F1639" s="248" t="s">
        <v>175</v>
      </c>
      <c r="G1639" s="246"/>
      <c r="H1639" s="249">
        <v>2437.8000000000002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173</v>
      </c>
      <c r="AU1639" s="255" t="s">
        <v>106</v>
      </c>
      <c r="AV1639" s="14" t="s">
        <v>171</v>
      </c>
      <c r="AW1639" s="14" t="s">
        <v>33</v>
      </c>
      <c r="AX1639" s="14" t="s">
        <v>80</v>
      </c>
      <c r="AY1639" s="255" t="s">
        <v>163</v>
      </c>
    </row>
    <row r="1640" s="2" customFormat="1" ht="33" customHeight="1">
      <c r="A1640" s="40"/>
      <c r="B1640" s="41"/>
      <c r="C1640" s="220" t="s">
        <v>3649</v>
      </c>
      <c r="D1640" s="220" t="s">
        <v>166</v>
      </c>
      <c r="E1640" s="221" t="s">
        <v>3650</v>
      </c>
      <c r="F1640" s="222" t="s">
        <v>3651</v>
      </c>
      <c r="G1640" s="223" t="s">
        <v>169</v>
      </c>
      <c r="H1640" s="224">
        <v>1218.9000000000001</v>
      </c>
      <c r="I1640" s="225"/>
      <c r="J1640" s="226">
        <f>ROUND(I1640*H1640,2)</f>
        <v>0</v>
      </c>
      <c r="K1640" s="222" t="s">
        <v>170</v>
      </c>
      <c r="L1640" s="46"/>
      <c r="M1640" s="227" t="s">
        <v>19</v>
      </c>
      <c r="N1640" s="228" t="s">
        <v>44</v>
      </c>
      <c r="O1640" s="86"/>
      <c r="P1640" s="229">
        <f>O1640*H1640</f>
        <v>0</v>
      </c>
      <c r="Q1640" s="229">
        <v>0.0089999999999999993</v>
      </c>
      <c r="R1640" s="229">
        <f>Q1640*H1640</f>
        <v>10.9701</v>
      </c>
      <c r="S1640" s="229">
        <v>0</v>
      </c>
      <c r="T1640" s="230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31" t="s">
        <v>255</v>
      </c>
      <c r="AT1640" s="231" t="s">
        <v>166</v>
      </c>
      <c r="AU1640" s="231" t="s">
        <v>106</v>
      </c>
      <c r="AY1640" s="19" t="s">
        <v>163</v>
      </c>
      <c r="BE1640" s="232">
        <f>IF(N1640="základní",J1640,0)</f>
        <v>0</v>
      </c>
      <c r="BF1640" s="232">
        <f>IF(N1640="snížená",J1640,0)</f>
        <v>0</v>
      </c>
      <c r="BG1640" s="232">
        <f>IF(N1640="zákl. přenesená",J1640,0)</f>
        <v>0</v>
      </c>
      <c r="BH1640" s="232">
        <f>IF(N1640="sníž. přenesená",J1640,0)</f>
        <v>0</v>
      </c>
      <c r="BI1640" s="232">
        <f>IF(N1640="nulová",J1640,0)</f>
        <v>0</v>
      </c>
      <c r="BJ1640" s="19" t="s">
        <v>106</v>
      </c>
      <c r="BK1640" s="232">
        <f>ROUND(I1640*H1640,2)</f>
        <v>0</v>
      </c>
      <c r="BL1640" s="19" t="s">
        <v>255</v>
      </c>
      <c r="BM1640" s="231" t="s">
        <v>3652</v>
      </c>
    </row>
    <row r="1641" s="15" customFormat="1">
      <c r="A1641" s="15"/>
      <c r="B1641" s="256"/>
      <c r="C1641" s="257"/>
      <c r="D1641" s="235" t="s">
        <v>173</v>
      </c>
      <c r="E1641" s="258" t="s">
        <v>19</v>
      </c>
      <c r="F1641" s="259" t="s">
        <v>3653</v>
      </c>
      <c r="G1641" s="257"/>
      <c r="H1641" s="258" t="s">
        <v>19</v>
      </c>
      <c r="I1641" s="260"/>
      <c r="J1641" s="257"/>
      <c r="K1641" s="257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173</v>
      </c>
      <c r="AU1641" s="265" t="s">
        <v>106</v>
      </c>
      <c r="AV1641" s="15" t="s">
        <v>80</v>
      </c>
      <c r="AW1641" s="15" t="s">
        <v>33</v>
      </c>
      <c r="AX1641" s="15" t="s">
        <v>72</v>
      </c>
      <c r="AY1641" s="265" t="s">
        <v>163</v>
      </c>
    </row>
    <row r="1642" s="13" customFormat="1">
      <c r="A1642" s="13"/>
      <c r="B1642" s="233"/>
      <c r="C1642" s="234"/>
      <c r="D1642" s="235" t="s">
        <v>173</v>
      </c>
      <c r="E1642" s="236" t="s">
        <v>19</v>
      </c>
      <c r="F1642" s="237" t="s">
        <v>3654</v>
      </c>
      <c r="G1642" s="234"/>
      <c r="H1642" s="238">
        <v>28.399999999999999</v>
      </c>
      <c r="I1642" s="239"/>
      <c r="J1642" s="234"/>
      <c r="K1642" s="234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173</v>
      </c>
      <c r="AU1642" s="244" t="s">
        <v>106</v>
      </c>
      <c r="AV1642" s="13" t="s">
        <v>106</v>
      </c>
      <c r="AW1642" s="13" t="s">
        <v>33</v>
      </c>
      <c r="AX1642" s="13" t="s">
        <v>72</v>
      </c>
      <c r="AY1642" s="244" t="s">
        <v>163</v>
      </c>
    </row>
    <row r="1643" s="13" customFormat="1">
      <c r="A1643" s="13"/>
      <c r="B1643" s="233"/>
      <c r="C1643" s="234"/>
      <c r="D1643" s="235" t="s">
        <v>173</v>
      </c>
      <c r="E1643" s="236" t="s">
        <v>19</v>
      </c>
      <c r="F1643" s="237" t="s">
        <v>3655</v>
      </c>
      <c r="G1643" s="234"/>
      <c r="H1643" s="238">
        <v>33.600000000000001</v>
      </c>
      <c r="I1643" s="239"/>
      <c r="J1643" s="234"/>
      <c r="K1643" s="234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173</v>
      </c>
      <c r="AU1643" s="244" t="s">
        <v>106</v>
      </c>
      <c r="AV1643" s="13" t="s">
        <v>106</v>
      </c>
      <c r="AW1643" s="13" t="s">
        <v>33</v>
      </c>
      <c r="AX1643" s="13" t="s">
        <v>72</v>
      </c>
      <c r="AY1643" s="244" t="s">
        <v>163</v>
      </c>
    </row>
    <row r="1644" s="13" customFormat="1">
      <c r="A1644" s="13"/>
      <c r="B1644" s="233"/>
      <c r="C1644" s="234"/>
      <c r="D1644" s="235" t="s">
        <v>173</v>
      </c>
      <c r="E1644" s="236" t="s">
        <v>19</v>
      </c>
      <c r="F1644" s="237" t="s">
        <v>3656</v>
      </c>
      <c r="G1644" s="234"/>
      <c r="H1644" s="238">
        <v>11.199999999999999</v>
      </c>
      <c r="I1644" s="239"/>
      <c r="J1644" s="234"/>
      <c r="K1644" s="234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173</v>
      </c>
      <c r="AU1644" s="244" t="s">
        <v>106</v>
      </c>
      <c r="AV1644" s="13" t="s">
        <v>106</v>
      </c>
      <c r="AW1644" s="13" t="s">
        <v>33</v>
      </c>
      <c r="AX1644" s="13" t="s">
        <v>72</v>
      </c>
      <c r="AY1644" s="244" t="s">
        <v>163</v>
      </c>
    </row>
    <row r="1645" s="13" customFormat="1">
      <c r="A1645" s="13"/>
      <c r="B1645" s="233"/>
      <c r="C1645" s="234"/>
      <c r="D1645" s="235" t="s">
        <v>173</v>
      </c>
      <c r="E1645" s="236" t="s">
        <v>19</v>
      </c>
      <c r="F1645" s="237" t="s">
        <v>3657</v>
      </c>
      <c r="G1645" s="234"/>
      <c r="H1645" s="238">
        <v>5</v>
      </c>
      <c r="I1645" s="239"/>
      <c r="J1645" s="234"/>
      <c r="K1645" s="234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173</v>
      </c>
      <c r="AU1645" s="244" t="s">
        <v>106</v>
      </c>
      <c r="AV1645" s="13" t="s">
        <v>106</v>
      </c>
      <c r="AW1645" s="13" t="s">
        <v>33</v>
      </c>
      <c r="AX1645" s="13" t="s">
        <v>72</v>
      </c>
      <c r="AY1645" s="244" t="s">
        <v>163</v>
      </c>
    </row>
    <row r="1646" s="13" customFormat="1">
      <c r="A1646" s="13"/>
      <c r="B1646" s="233"/>
      <c r="C1646" s="234"/>
      <c r="D1646" s="235" t="s">
        <v>173</v>
      </c>
      <c r="E1646" s="236" t="s">
        <v>19</v>
      </c>
      <c r="F1646" s="237" t="s">
        <v>3658</v>
      </c>
      <c r="G1646" s="234"/>
      <c r="H1646" s="238">
        <v>9</v>
      </c>
      <c r="I1646" s="239"/>
      <c r="J1646" s="234"/>
      <c r="K1646" s="234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173</v>
      </c>
      <c r="AU1646" s="244" t="s">
        <v>106</v>
      </c>
      <c r="AV1646" s="13" t="s">
        <v>106</v>
      </c>
      <c r="AW1646" s="13" t="s">
        <v>33</v>
      </c>
      <c r="AX1646" s="13" t="s">
        <v>72</v>
      </c>
      <c r="AY1646" s="244" t="s">
        <v>163</v>
      </c>
    </row>
    <row r="1647" s="13" customFormat="1">
      <c r="A1647" s="13"/>
      <c r="B1647" s="233"/>
      <c r="C1647" s="234"/>
      <c r="D1647" s="235" t="s">
        <v>173</v>
      </c>
      <c r="E1647" s="236" t="s">
        <v>19</v>
      </c>
      <c r="F1647" s="237" t="s">
        <v>3659</v>
      </c>
      <c r="G1647" s="234"/>
      <c r="H1647" s="238">
        <v>5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173</v>
      </c>
      <c r="AU1647" s="244" t="s">
        <v>106</v>
      </c>
      <c r="AV1647" s="13" t="s">
        <v>106</v>
      </c>
      <c r="AW1647" s="13" t="s">
        <v>33</v>
      </c>
      <c r="AX1647" s="13" t="s">
        <v>72</v>
      </c>
      <c r="AY1647" s="244" t="s">
        <v>163</v>
      </c>
    </row>
    <row r="1648" s="13" customFormat="1">
      <c r="A1648" s="13"/>
      <c r="B1648" s="233"/>
      <c r="C1648" s="234"/>
      <c r="D1648" s="235" t="s">
        <v>173</v>
      </c>
      <c r="E1648" s="236" t="s">
        <v>19</v>
      </c>
      <c r="F1648" s="237" t="s">
        <v>3660</v>
      </c>
      <c r="G1648" s="234"/>
      <c r="H1648" s="238">
        <v>8</v>
      </c>
      <c r="I1648" s="239"/>
      <c r="J1648" s="234"/>
      <c r="K1648" s="234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173</v>
      </c>
      <c r="AU1648" s="244" t="s">
        <v>106</v>
      </c>
      <c r="AV1648" s="13" t="s">
        <v>106</v>
      </c>
      <c r="AW1648" s="13" t="s">
        <v>33</v>
      </c>
      <c r="AX1648" s="13" t="s">
        <v>72</v>
      </c>
      <c r="AY1648" s="244" t="s">
        <v>163</v>
      </c>
    </row>
    <row r="1649" s="13" customFormat="1">
      <c r="A1649" s="13"/>
      <c r="B1649" s="233"/>
      <c r="C1649" s="234"/>
      <c r="D1649" s="235" t="s">
        <v>173</v>
      </c>
      <c r="E1649" s="236" t="s">
        <v>19</v>
      </c>
      <c r="F1649" s="237" t="s">
        <v>3661</v>
      </c>
      <c r="G1649" s="234"/>
      <c r="H1649" s="238">
        <v>9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173</v>
      </c>
      <c r="AU1649" s="244" t="s">
        <v>106</v>
      </c>
      <c r="AV1649" s="13" t="s">
        <v>106</v>
      </c>
      <c r="AW1649" s="13" t="s">
        <v>33</v>
      </c>
      <c r="AX1649" s="13" t="s">
        <v>72</v>
      </c>
      <c r="AY1649" s="244" t="s">
        <v>163</v>
      </c>
    </row>
    <row r="1650" s="13" customFormat="1">
      <c r="A1650" s="13"/>
      <c r="B1650" s="233"/>
      <c r="C1650" s="234"/>
      <c r="D1650" s="235" t="s">
        <v>173</v>
      </c>
      <c r="E1650" s="236" t="s">
        <v>19</v>
      </c>
      <c r="F1650" s="237" t="s">
        <v>3662</v>
      </c>
      <c r="G1650" s="234"/>
      <c r="H1650" s="238">
        <v>45.359999999999999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173</v>
      </c>
      <c r="AU1650" s="244" t="s">
        <v>106</v>
      </c>
      <c r="AV1650" s="13" t="s">
        <v>106</v>
      </c>
      <c r="AW1650" s="13" t="s">
        <v>33</v>
      </c>
      <c r="AX1650" s="13" t="s">
        <v>72</v>
      </c>
      <c r="AY1650" s="244" t="s">
        <v>163</v>
      </c>
    </row>
    <row r="1651" s="13" customFormat="1">
      <c r="A1651" s="13"/>
      <c r="B1651" s="233"/>
      <c r="C1651" s="234"/>
      <c r="D1651" s="235" t="s">
        <v>173</v>
      </c>
      <c r="E1651" s="236" t="s">
        <v>19</v>
      </c>
      <c r="F1651" s="237" t="s">
        <v>3663</v>
      </c>
      <c r="G1651" s="234"/>
      <c r="H1651" s="238">
        <v>22.48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173</v>
      </c>
      <c r="AU1651" s="244" t="s">
        <v>106</v>
      </c>
      <c r="AV1651" s="13" t="s">
        <v>106</v>
      </c>
      <c r="AW1651" s="13" t="s">
        <v>33</v>
      </c>
      <c r="AX1651" s="13" t="s">
        <v>72</v>
      </c>
      <c r="AY1651" s="244" t="s">
        <v>163</v>
      </c>
    </row>
    <row r="1652" s="13" customFormat="1">
      <c r="A1652" s="13"/>
      <c r="B1652" s="233"/>
      <c r="C1652" s="234"/>
      <c r="D1652" s="235" t="s">
        <v>173</v>
      </c>
      <c r="E1652" s="236" t="s">
        <v>19</v>
      </c>
      <c r="F1652" s="237" t="s">
        <v>3664</v>
      </c>
      <c r="G1652" s="234"/>
      <c r="H1652" s="238">
        <v>50.960000000000001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173</v>
      </c>
      <c r="AU1652" s="244" t="s">
        <v>106</v>
      </c>
      <c r="AV1652" s="13" t="s">
        <v>106</v>
      </c>
      <c r="AW1652" s="13" t="s">
        <v>33</v>
      </c>
      <c r="AX1652" s="13" t="s">
        <v>72</v>
      </c>
      <c r="AY1652" s="244" t="s">
        <v>163</v>
      </c>
    </row>
    <row r="1653" s="13" customFormat="1">
      <c r="A1653" s="13"/>
      <c r="B1653" s="233"/>
      <c r="C1653" s="234"/>
      <c r="D1653" s="235" t="s">
        <v>173</v>
      </c>
      <c r="E1653" s="236" t="s">
        <v>19</v>
      </c>
      <c r="F1653" s="237" t="s">
        <v>3665</v>
      </c>
      <c r="G1653" s="234"/>
      <c r="H1653" s="238">
        <v>35.600000000000001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173</v>
      </c>
      <c r="AU1653" s="244" t="s">
        <v>106</v>
      </c>
      <c r="AV1653" s="13" t="s">
        <v>106</v>
      </c>
      <c r="AW1653" s="13" t="s">
        <v>33</v>
      </c>
      <c r="AX1653" s="13" t="s">
        <v>72</v>
      </c>
      <c r="AY1653" s="244" t="s">
        <v>163</v>
      </c>
    </row>
    <row r="1654" s="13" customFormat="1">
      <c r="A1654" s="13"/>
      <c r="B1654" s="233"/>
      <c r="C1654" s="234"/>
      <c r="D1654" s="235" t="s">
        <v>173</v>
      </c>
      <c r="E1654" s="236" t="s">
        <v>19</v>
      </c>
      <c r="F1654" s="237" t="s">
        <v>3666</v>
      </c>
      <c r="G1654" s="234"/>
      <c r="H1654" s="238">
        <v>15.6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173</v>
      </c>
      <c r="AU1654" s="244" t="s">
        <v>106</v>
      </c>
      <c r="AV1654" s="13" t="s">
        <v>106</v>
      </c>
      <c r="AW1654" s="13" t="s">
        <v>33</v>
      </c>
      <c r="AX1654" s="13" t="s">
        <v>72</v>
      </c>
      <c r="AY1654" s="244" t="s">
        <v>163</v>
      </c>
    </row>
    <row r="1655" s="13" customFormat="1">
      <c r="A1655" s="13"/>
      <c r="B1655" s="233"/>
      <c r="C1655" s="234"/>
      <c r="D1655" s="235" t="s">
        <v>173</v>
      </c>
      <c r="E1655" s="236" t="s">
        <v>19</v>
      </c>
      <c r="F1655" s="237" t="s">
        <v>3667</v>
      </c>
      <c r="G1655" s="234"/>
      <c r="H1655" s="238">
        <v>20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173</v>
      </c>
      <c r="AU1655" s="244" t="s">
        <v>106</v>
      </c>
      <c r="AV1655" s="13" t="s">
        <v>106</v>
      </c>
      <c r="AW1655" s="13" t="s">
        <v>33</v>
      </c>
      <c r="AX1655" s="13" t="s">
        <v>72</v>
      </c>
      <c r="AY1655" s="244" t="s">
        <v>163</v>
      </c>
    </row>
    <row r="1656" s="13" customFormat="1">
      <c r="A1656" s="13"/>
      <c r="B1656" s="233"/>
      <c r="C1656" s="234"/>
      <c r="D1656" s="235" t="s">
        <v>173</v>
      </c>
      <c r="E1656" s="236" t="s">
        <v>19</v>
      </c>
      <c r="F1656" s="237" t="s">
        <v>3668</v>
      </c>
      <c r="G1656" s="234"/>
      <c r="H1656" s="238">
        <v>19.399999999999999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173</v>
      </c>
      <c r="AU1656" s="244" t="s">
        <v>106</v>
      </c>
      <c r="AV1656" s="13" t="s">
        <v>106</v>
      </c>
      <c r="AW1656" s="13" t="s">
        <v>33</v>
      </c>
      <c r="AX1656" s="13" t="s">
        <v>72</v>
      </c>
      <c r="AY1656" s="244" t="s">
        <v>163</v>
      </c>
    </row>
    <row r="1657" s="13" customFormat="1">
      <c r="A1657" s="13"/>
      <c r="B1657" s="233"/>
      <c r="C1657" s="234"/>
      <c r="D1657" s="235" t="s">
        <v>173</v>
      </c>
      <c r="E1657" s="236" t="s">
        <v>19</v>
      </c>
      <c r="F1657" s="237" t="s">
        <v>3669</v>
      </c>
      <c r="G1657" s="234"/>
      <c r="H1657" s="238">
        <v>11.6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173</v>
      </c>
      <c r="AU1657" s="244" t="s">
        <v>106</v>
      </c>
      <c r="AV1657" s="13" t="s">
        <v>106</v>
      </c>
      <c r="AW1657" s="13" t="s">
        <v>33</v>
      </c>
      <c r="AX1657" s="13" t="s">
        <v>72</v>
      </c>
      <c r="AY1657" s="244" t="s">
        <v>163</v>
      </c>
    </row>
    <row r="1658" s="16" customFormat="1">
      <c r="A1658" s="16"/>
      <c r="B1658" s="272"/>
      <c r="C1658" s="273"/>
      <c r="D1658" s="235" t="s">
        <v>173</v>
      </c>
      <c r="E1658" s="274" t="s">
        <v>19</v>
      </c>
      <c r="F1658" s="275" t="s">
        <v>1074</v>
      </c>
      <c r="G1658" s="273"/>
      <c r="H1658" s="276">
        <v>330.19999999999999</v>
      </c>
      <c r="I1658" s="277"/>
      <c r="J1658" s="273"/>
      <c r="K1658" s="273"/>
      <c r="L1658" s="278"/>
      <c r="M1658" s="279"/>
      <c r="N1658" s="280"/>
      <c r="O1658" s="280"/>
      <c r="P1658" s="280"/>
      <c r="Q1658" s="280"/>
      <c r="R1658" s="280"/>
      <c r="S1658" s="280"/>
      <c r="T1658" s="281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T1658" s="282" t="s">
        <v>173</v>
      </c>
      <c r="AU1658" s="282" t="s">
        <v>106</v>
      </c>
      <c r="AV1658" s="16" t="s">
        <v>181</v>
      </c>
      <c r="AW1658" s="16" t="s">
        <v>33</v>
      </c>
      <c r="AX1658" s="16" t="s">
        <v>72</v>
      </c>
      <c r="AY1658" s="282" t="s">
        <v>163</v>
      </c>
    </row>
    <row r="1659" s="15" customFormat="1">
      <c r="A1659" s="15"/>
      <c r="B1659" s="256"/>
      <c r="C1659" s="257"/>
      <c r="D1659" s="235" t="s">
        <v>173</v>
      </c>
      <c r="E1659" s="258" t="s">
        <v>19</v>
      </c>
      <c r="F1659" s="259" t="s">
        <v>3670</v>
      </c>
      <c r="G1659" s="257"/>
      <c r="H1659" s="258" t="s">
        <v>19</v>
      </c>
      <c r="I1659" s="260"/>
      <c r="J1659" s="257"/>
      <c r="K1659" s="257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173</v>
      </c>
      <c r="AU1659" s="265" t="s">
        <v>106</v>
      </c>
      <c r="AV1659" s="15" t="s">
        <v>80</v>
      </c>
      <c r="AW1659" s="15" t="s">
        <v>33</v>
      </c>
      <c r="AX1659" s="15" t="s">
        <v>72</v>
      </c>
      <c r="AY1659" s="265" t="s">
        <v>163</v>
      </c>
    </row>
    <row r="1660" s="13" customFormat="1">
      <c r="A1660" s="13"/>
      <c r="B1660" s="233"/>
      <c r="C1660" s="234"/>
      <c r="D1660" s="235" t="s">
        <v>173</v>
      </c>
      <c r="E1660" s="236" t="s">
        <v>19</v>
      </c>
      <c r="F1660" s="237" t="s">
        <v>3671</v>
      </c>
      <c r="G1660" s="234"/>
      <c r="H1660" s="238">
        <v>19.800000000000001</v>
      </c>
      <c r="I1660" s="239"/>
      <c r="J1660" s="234"/>
      <c r="K1660" s="234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173</v>
      </c>
      <c r="AU1660" s="244" t="s">
        <v>106</v>
      </c>
      <c r="AV1660" s="13" t="s">
        <v>106</v>
      </c>
      <c r="AW1660" s="13" t="s">
        <v>33</v>
      </c>
      <c r="AX1660" s="13" t="s">
        <v>72</v>
      </c>
      <c r="AY1660" s="244" t="s">
        <v>163</v>
      </c>
    </row>
    <row r="1661" s="13" customFormat="1">
      <c r="A1661" s="13"/>
      <c r="B1661" s="233"/>
      <c r="C1661" s="234"/>
      <c r="D1661" s="235" t="s">
        <v>173</v>
      </c>
      <c r="E1661" s="236" t="s">
        <v>19</v>
      </c>
      <c r="F1661" s="237" t="s">
        <v>3672</v>
      </c>
      <c r="G1661" s="234"/>
      <c r="H1661" s="238">
        <v>8.1999999999999993</v>
      </c>
      <c r="I1661" s="239"/>
      <c r="J1661" s="234"/>
      <c r="K1661" s="234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173</v>
      </c>
      <c r="AU1661" s="244" t="s">
        <v>106</v>
      </c>
      <c r="AV1661" s="13" t="s">
        <v>106</v>
      </c>
      <c r="AW1661" s="13" t="s">
        <v>33</v>
      </c>
      <c r="AX1661" s="13" t="s">
        <v>72</v>
      </c>
      <c r="AY1661" s="244" t="s">
        <v>163</v>
      </c>
    </row>
    <row r="1662" s="13" customFormat="1">
      <c r="A1662" s="13"/>
      <c r="B1662" s="233"/>
      <c r="C1662" s="234"/>
      <c r="D1662" s="235" t="s">
        <v>173</v>
      </c>
      <c r="E1662" s="236" t="s">
        <v>19</v>
      </c>
      <c r="F1662" s="237" t="s">
        <v>3673</v>
      </c>
      <c r="G1662" s="234"/>
      <c r="H1662" s="238">
        <v>10.800000000000001</v>
      </c>
      <c r="I1662" s="239"/>
      <c r="J1662" s="234"/>
      <c r="K1662" s="234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173</v>
      </c>
      <c r="AU1662" s="244" t="s">
        <v>106</v>
      </c>
      <c r="AV1662" s="13" t="s">
        <v>106</v>
      </c>
      <c r="AW1662" s="13" t="s">
        <v>33</v>
      </c>
      <c r="AX1662" s="13" t="s">
        <v>72</v>
      </c>
      <c r="AY1662" s="244" t="s">
        <v>163</v>
      </c>
    </row>
    <row r="1663" s="13" customFormat="1">
      <c r="A1663" s="13"/>
      <c r="B1663" s="233"/>
      <c r="C1663" s="234"/>
      <c r="D1663" s="235" t="s">
        <v>173</v>
      </c>
      <c r="E1663" s="236" t="s">
        <v>19</v>
      </c>
      <c r="F1663" s="237" t="s">
        <v>3674</v>
      </c>
      <c r="G1663" s="234"/>
      <c r="H1663" s="238">
        <v>16.600000000000001</v>
      </c>
      <c r="I1663" s="239"/>
      <c r="J1663" s="234"/>
      <c r="K1663" s="234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173</v>
      </c>
      <c r="AU1663" s="244" t="s">
        <v>106</v>
      </c>
      <c r="AV1663" s="13" t="s">
        <v>106</v>
      </c>
      <c r="AW1663" s="13" t="s">
        <v>33</v>
      </c>
      <c r="AX1663" s="13" t="s">
        <v>72</v>
      </c>
      <c r="AY1663" s="244" t="s">
        <v>163</v>
      </c>
    </row>
    <row r="1664" s="13" customFormat="1">
      <c r="A1664" s="13"/>
      <c r="B1664" s="233"/>
      <c r="C1664" s="234"/>
      <c r="D1664" s="235" t="s">
        <v>173</v>
      </c>
      <c r="E1664" s="236" t="s">
        <v>19</v>
      </c>
      <c r="F1664" s="237" t="s">
        <v>3675</v>
      </c>
      <c r="G1664" s="234"/>
      <c r="H1664" s="238">
        <v>16.600000000000001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173</v>
      </c>
      <c r="AU1664" s="244" t="s">
        <v>106</v>
      </c>
      <c r="AV1664" s="13" t="s">
        <v>106</v>
      </c>
      <c r="AW1664" s="13" t="s">
        <v>33</v>
      </c>
      <c r="AX1664" s="13" t="s">
        <v>72</v>
      </c>
      <c r="AY1664" s="244" t="s">
        <v>163</v>
      </c>
    </row>
    <row r="1665" s="13" customFormat="1">
      <c r="A1665" s="13"/>
      <c r="B1665" s="233"/>
      <c r="C1665" s="234"/>
      <c r="D1665" s="235" t="s">
        <v>173</v>
      </c>
      <c r="E1665" s="236" t="s">
        <v>19</v>
      </c>
      <c r="F1665" s="237" t="s">
        <v>3676</v>
      </c>
      <c r="G1665" s="234"/>
      <c r="H1665" s="238">
        <v>15.4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173</v>
      </c>
      <c r="AU1665" s="244" t="s">
        <v>106</v>
      </c>
      <c r="AV1665" s="13" t="s">
        <v>106</v>
      </c>
      <c r="AW1665" s="13" t="s">
        <v>33</v>
      </c>
      <c r="AX1665" s="13" t="s">
        <v>72</v>
      </c>
      <c r="AY1665" s="244" t="s">
        <v>163</v>
      </c>
    </row>
    <row r="1666" s="13" customFormat="1">
      <c r="A1666" s="13"/>
      <c r="B1666" s="233"/>
      <c r="C1666" s="234"/>
      <c r="D1666" s="235" t="s">
        <v>173</v>
      </c>
      <c r="E1666" s="236" t="s">
        <v>19</v>
      </c>
      <c r="F1666" s="237" t="s">
        <v>3677</v>
      </c>
      <c r="G1666" s="234"/>
      <c r="H1666" s="238">
        <v>2.3999999999999999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173</v>
      </c>
      <c r="AU1666" s="244" t="s">
        <v>106</v>
      </c>
      <c r="AV1666" s="13" t="s">
        <v>106</v>
      </c>
      <c r="AW1666" s="13" t="s">
        <v>33</v>
      </c>
      <c r="AX1666" s="13" t="s">
        <v>72</v>
      </c>
      <c r="AY1666" s="244" t="s">
        <v>163</v>
      </c>
    </row>
    <row r="1667" s="13" customFormat="1">
      <c r="A1667" s="13"/>
      <c r="B1667" s="233"/>
      <c r="C1667" s="234"/>
      <c r="D1667" s="235" t="s">
        <v>173</v>
      </c>
      <c r="E1667" s="236" t="s">
        <v>19</v>
      </c>
      <c r="F1667" s="237" t="s">
        <v>3678</v>
      </c>
      <c r="G1667" s="234"/>
      <c r="H1667" s="238">
        <v>7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173</v>
      </c>
      <c r="AU1667" s="244" t="s">
        <v>106</v>
      </c>
      <c r="AV1667" s="13" t="s">
        <v>106</v>
      </c>
      <c r="AW1667" s="13" t="s">
        <v>33</v>
      </c>
      <c r="AX1667" s="13" t="s">
        <v>72</v>
      </c>
      <c r="AY1667" s="244" t="s">
        <v>163</v>
      </c>
    </row>
    <row r="1668" s="13" customFormat="1">
      <c r="A1668" s="13"/>
      <c r="B1668" s="233"/>
      <c r="C1668" s="234"/>
      <c r="D1668" s="235" t="s">
        <v>173</v>
      </c>
      <c r="E1668" s="236" t="s">
        <v>19</v>
      </c>
      <c r="F1668" s="237" t="s">
        <v>3679</v>
      </c>
      <c r="G1668" s="234"/>
      <c r="H1668" s="238">
        <v>19.039999999999999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173</v>
      </c>
      <c r="AU1668" s="244" t="s">
        <v>106</v>
      </c>
      <c r="AV1668" s="13" t="s">
        <v>106</v>
      </c>
      <c r="AW1668" s="13" t="s">
        <v>33</v>
      </c>
      <c r="AX1668" s="13" t="s">
        <v>72</v>
      </c>
      <c r="AY1668" s="244" t="s">
        <v>163</v>
      </c>
    </row>
    <row r="1669" s="13" customFormat="1">
      <c r="A1669" s="13"/>
      <c r="B1669" s="233"/>
      <c r="C1669" s="234"/>
      <c r="D1669" s="235" t="s">
        <v>173</v>
      </c>
      <c r="E1669" s="236" t="s">
        <v>19</v>
      </c>
      <c r="F1669" s="237" t="s">
        <v>3680</v>
      </c>
      <c r="G1669" s="234"/>
      <c r="H1669" s="238">
        <v>19.399999999999999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173</v>
      </c>
      <c r="AU1669" s="244" t="s">
        <v>106</v>
      </c>
      <c r="AV1669" s="13" t="s">
        <v>106</v>
      </c>
      <c r="AW1669" s="13" t="s">
        <v>33</v>
      </c>
      <c r="AX1669" s="13" t="s">
        <v>72</v>
      </c>
      <c r="AY1669" s="244" t="s">
        <v>163</v>
      </c>
    </row>
    <row r="1670" s="13" customFormat="1">
      <c r="A1670" s="13"/>
      <c r="B1670" s="233"/>
      <c r="C1670" s="234"/>
      <c r="D1670" s="235" t="s">
        <v>173</v>
      </c>
      <c r="E1670" s="236" t="s">
        <v>19</v>
      </c>
      <c r="F1670" s="237" t="s">
        <v>3681</v>
      </c>
      <c r="G1670" s="234"/>
      <c r="H1670" s="238">
        <v>19.399999999999999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173</v>
      </c>
      <c r="AU1670" s="244" t="s">
        <v>106</v>
      </c>
      <c r="AV1670" s="13" t="s">
        <v>106</v>
      </c>
      <c r="AW1670" s="13" t="s">
        <v>33</v>
      </c>
      <c r="AX1670" s="13" t="s">
        <v>72</v>
      </c>
      <c r="AY1670" s="244" t="s">
        <v>163</v>
      </c>
    </row>
    <row r="1671" s="13" customFormat="1">
      <c r="A1671" s="13"/>
      <c r="B1671" s="233"/>
      <c r="C1671" s="234"/>
      <c r="D1671" s="235" t="s">
        <v>173</v>
      </c>
      <c r="E1671" s="236" t="s">
        <v>19</v>
      </c>
      <c r="F1671" s="237" t="s">
        <v>3682</v>
      </c>
      <c r="G1671" s="234"/>
      <c r="H1671" s="238">
        <v>19.399999999999999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173</v>
      </c>
      <c r="AU1671" s="244" t="s">
        <v>106</v>
      </c>
      <c r="AV1671" s="13" t="s">
        <v>106</v>
      </c>
      <c r="AW1671" s="13" t="s">
        <v>33</v>
      </c>
      <c r="AX1671" s="13" t="s">
        <v>72</v>
      </c>
      <c r="AY1671" s="244" t="s">
        <v>163</v>
      </c>
    </row>
    <row r="1672" s="13" customFormat="1">
      <c r="A1672" s="13"/>
      <c r="B1672" s="233"/>
      <c r="C1672" s="234"/>
      <c r="D1672" s="235" t="s">
        <v>173</v>
      </c>
      <c r="E1672" s="236" t="s">
        <v>19</v>
      </c>
      <c r="F1672" s="237" t="s">
        <v>3683</v>
      </c>
      <c r="G1672" s="234"/>
      <c r="H1672" s="238">
        <v>19.399999999999999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173</v>
      </c>
      <c r="AU1672" s="244" t="s">
        <v>106</v>
      </c>
      <c r="AV1672" s="13" t="s">
        <v>106</v>
      </c>
      <c r="AW1672" s="13" t="s">
        <v>33</v>
      </c>
      <c r="AX1672" s="13" t="s">
        <v>72</v>
      </c>
      <c r="AY1672" s="244" t="s">
        <v>163</v>
      </c>
    </row>
    <row r="1673" s="13" customFormat="1">
      <c r="A1673" s="13"/>
      <c r="B1673" s="233"/>
      <c r="C1673" s="234"/>
      <c r="D1673" s="235" t="s">
        <v>173</v>
      </c>
      <c r="E1673" s="236" t="s">
        <v>19</v>
      </c>
      <c r="F1673" s="237" t="s">
        <v>3684</v>
      </c>
      <c r="G1673" s="234"/>
      <c r="H1673" s="238">
        <v>19.399999999999999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173</v>
      </c>
      <c r="AU1673" s="244" t="s">
        <v>106</v>
      </c>
      <c r="AV1673" s="13" t="s">
        <v>106</v>
      </c>
      <c r="AW1673" s="13" t="s">
        <v>33</v>
      </c>
      <c r="AX1673" s="13" t="s">
        <v>72</v>
      </c>
      <c r="AY1673" s="244" t="s">
        <v>163</v>
      </c>
    </row>
    <row r="1674" s="13" customFormat="1">
      <c r="A1674" s="13"/>
      <c r="B1674" s="233"/>
      <c r="C1674" s="234"/>
      <c r="D1674" s="235" t="s">
        <v>173</v>
      </c>
      <c r="E1674" s="236" t="s">
        <v>19</v>
      </c>
      <c r="F1674" s="237" t="s">
        <v>3685</v>
      </c>
      <c r="G1674" s="234"/>
      <c r="H1674" s="238">
        <v>24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173</v>
      </c>
      <c r="AU1674" s="244" t="s">
        <v>106</v>
      </c>
      <c r="AV1674" s="13" t="s">
        <v>106</v>
      </c>
      <c r="AW1674" s="13" t="s">
        <v>33</v>
      </c>
      <c r="AX1674" s="13" t="s">
        <v>72</v>
      </c>
      <c r="AY1674" s="244" t="s">
        <v>163</v>
      </c>
    </row>
    <row r="1675" s="13" customFormat="1">
      <c r="A1675" s="13"/>
      <c r="B1675" s="233"/>
      <c r="C1675" s="234"/>
      <c r="D1675" s="235" t="s">
        <v>173</v>
      </c>
      <c r="E1675" s="236" t="s">
        <v>19</v>
      </c>
      <c r="F1675" s="237" t="s">
        <v>3686</v>
      </c>
      <c r="G1675" s="234"/>
      <c r="H1675" s="238">
        <v>22.52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173</v>
      </c>
      <c r="AU1675" s="244" t="s">
        <v>106</v>
      </c>
      <c r="AV1675" s="13" t="s">
        <v>106</v>
      </c>
      <c r="AW1675" s="13" t="s">
        <v>33</v>
      </c>
      <c r="AX1675" s="13" t="s">
        <v>72</v>
      </c>
      <c r="AY1675" s="244" t="s">
        <v>163</v>
      </c>
    </row>
    <row r="1676" s="16" customFormat="1">
      <c r="A1676" s="16"/>
      <c r="B1676" s="272"/>
      <c r="C1676" s="273"/>
      <c r="D1676" s="235" t="s">
        <v>173</v>
      </c>
      <c r="E1676" s="274" t="s">
        <v>19</v>
      </c>
      <c r="F1676" s="275" t="s">
        <v>1074</v>
      </c>
      <c r="G1676" s="273"/>
      <c r="H1676" s="276">
        <v>259.36000000000001</v>
      </c>
      <c r="I1676" s="277"/>
      <c r="J1676" s="273"/>
      <c r="K1676" s="273"/>
      <c r="L1676" s="278"/>
      <c r="M1676" s="279"/>
      <c r="N1676" s="280"/>
      <c r="O1676" s="280"/>
      <c r="P1676" s="280"/>
      <c r="Q1676" s="280"/>
      <c r="R1676" s="280"/>
      <c r="S1676" s="280"/>
      <c r="T1676" s="281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82" t="s">
        <v>173</v>
      </c>
      <c r="AU1676" s="282" t="s">
        <v>106</v>
      </c>
      <c r="AV1676" s="16" t="s">
        <v>181</v>
      </c>
      <c r="AW1676" s="16" t="s">
        <v>33</v>
      </c>
      <c r="AX1676" s="16" t="s">
        <v>72</v>
      </c>
      <c r="AY1676" s="282" t="s">
        <v>163</v>
      </c>
    </row>
    <row r="1677" s="15" customFormat="1">
      <c r="A1677" s="15"/>
      <c r="B1677" s="256"/>
      <c r="C1677" s="257"/>
      <c r="D1677" s="235" t="s">
        <v>173</v>
      </c>
      <c r="E1677" s="258" t="s">
        <v>19</v>
      </c>
      <c r="F1677" s="259" t="s">
        <v>3687</v>
      </c>
      <c r="G1677" s="257"/>
      <c r="H1677" s="258" t="s">
        <v>19</v>
      </c>
      <c r="I1677" s="260"/>
      <c r="J1677" s="257"/>
      <c r="K1677" s="257"/>
      <c r="L1677" s="261"/>
      <c r="M1677" s="262"/>
      <c r="N1677" s="263"/>
      <c r="O1677" s="263"/>
      <c r="P1677" s="263"/>
      <c r="Q1677" s="263"/>
      <c r="R1677" s="263"/>
      <c r="S1677" s="263"/>
      <c r="T1677" s="264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5" t="s">
        <v>173</v>
      </c>
      <c r="AU1677" s="265" t="s">
        <v>106</v>
      </c>
      <c r="AV1677" s="15" t="s">
        <v>80</v>
      </c>
      <c r="AW1677" s="15" t="s">
        <v>33</v>
      </c>
      <c r="AX1677" s="15" t="s">
        <v>72</v>
      </c>
      <c r="AY1677" s="265" t="s">
        <v>163</v>
      </c>
    </row>
    <row r="1678" s="13" customFormat="1">
      <c r="A1678" s="13"/>
      <c r="B1678" s="233"/>
      <c r="C1678" s="234"/>
      <c r="D1678" s="235" t="s">
        <v>173</v>
      </c>
      <c r="E1678" s="236" t="s">
        <v>19</v>
      </c>
      <c r="F1678" s="237" t="s">
        <v>3688</v>
      </c>
      <c r="G1678" s="234"/>
      <c r="H1678" s="238">
        <v>19.800000000000001</v>
      </c>
      <c r="I1678" s="239"/>
      <c r="J1678" s="234"/>
      <c r="K1678" s="234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173</v>
      </c>
      <c r="AU1678" s="244" t="s">
        <v>106</v>
      </c>
      <c r="AV1678" s="13" t="s">
        <v>106</v>
      </c>
      <c r="AW1678" s="13" t="s">
        <v>33</v>
      </c>
      <c r="AX1678" s="13" t="s">
        <v>72</v>
      </c>
      <c r="AY1678" s="244" t="s">
        <v>163</v>
      </c>
    </row>
    <row r="1679" s="13" customFormat="1">
      <c r="A1679" s="13"/>
      <c r="B1679" s="233"/>
      <c r="C1679" s="234"/>
      <c r="D1679" s="235" t="s">
        <v>173</v>
      </c>
      <c r="E1679" s="236" t="s">
        <v>19</v>
      </c>
      <c r="F1679" s="237" t="s">
        <v>3689</v>
      </c>
      <c r="G1679" s="234"/>
      <c r="H1679" s="238">
        <v>8.1999999999999993</v>
      </c>
      <c r="I1679" s="239"/>
      <c r="J1679" s="234"/>
      <c r="K1679" s="234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173</v>
      </c>
      <c r="AU1679" s="244" t="s">
        <v>106</v>
      </c>
      <c r="AV1679" s="13" t="s">
        <v>106</v>
      </c>
      <c r="AW1679" s="13" t="s">
        <v>33</v>
      </c>
      <c r="AX1679" s="13" t="s">
        <v>72</v>
      </c>
      <c r="AY1679" s="244" t="s">
        <v>163</v>
      </c>
    </row>
    <row r="1680" s="13" customFormat="1">
      <c r="A1680" s="13"/>
      <c r="B1680" s="233"/>
      <c r="C1680" s="234"/>
      <c r="D1680" s="235" t="s">
        <v>173</v>
      </c>
      <c r="E1680" s="236" t="s">
        <v>19</v>
      </c>
      <c r="F1680" s="237" t="s">
        <v>3690</v>
      </c>
      <c r="G1680" s="234"/>
      <c r="H1680" s="238">
        <v>10.800000000000001</v>
      </c>
      <c r="I1680" s="239"/>
      <c r="J1680" s="234"/>
      <c r="K1680" s="234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173</v>
      </c>
      <c r="AU1680" s="244" t="s">
        <v>106</v>
      </c>
      <c r="AV1680" s="13" t="s">
        <v>106</v>
      </c>
      <c r="AW1680" s="13" t="s">
        <v>33</v>
      </c>
      <c r="AX1680" s="13" t="s">
        <v>72</v>
      </c>
      <c r="AY1680" s="244" t="s">
        <v>163</v>
      </c>
    </row>
    <row r="1681" s="13" customFormat="1">
      <c r="A1681" s="13"/>
      <c r="B1681" s="233"/>
      <c r="C1681" s="234"/>
      <c r="D1681" s="235" t="s">
        <v>173</v>
      </c>
      <c r="E1681" s="236" t="s">
        <v>19</v>
      </c>
      <c r="F1681" s="237" t="s">
        <v>3691</v>
      </c>
      <c r="G1681" s="234"/>
      <c r="H1681" s="238">
        <v>16.600000000000001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173</v>
      </c>
      <c r="AU1681" s="244" t="s">
        <v>106</v>
      </c>
      <c r="AV1681" s="13" t="s">
        <v>106</v>
      </c>
      <c r="AW1681" s="13" t="s">
        <v>33</v>
      </c>
      <c r="AX1681" s="13" t="s">
        <v>72</v>
      </c>
      <c r="AY1681" s="244" t="s">
        <v>163</v>
      </c>
    </row>
    <row r="1682" s="13" customFormat="1">
      <c r="A1682" s="13"/>
      <c r="B1682" s="233"/>
      <c r="C1682" s="234"/>
      <c r="D1682" s="235" t="s">
        <v>173</v>
      </c>
      <c r="E1682" s="236" t="s">
        <v>19</v>
      </c>
      <c r="F1682" s="237" t="s">
        <v>3692</v>
      </c>
      <c r="G1682" s="234"/>
      <c r="H1682" s="238">
        <v>16.600000000000001</v>
      </c>
      <c r="I1682" s="239"/>
      <c r="J1682" s="234"/>
      <c r="K1682" s="234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173</v>
      </c>
      <c r="AU1682" s="244" t="s">
        <v>106</v>
      </c>
      <c r="AV1682" s="13" t="s">
        <v>106</v>
      </c>
      <c r="AW1682" s="13" t="s">
        <v>33</v>
      </c>
      <c r="AX1682" s="13" t="s">
        <v>72</v>
      </c>
      <c r="AY1682" s="244" t="s">
        <v>163</v>
      </c>
    </row>
    <row r="1683" s="13" customFormat="1">
      <c r="A1683" s="13"/>
      <c r="B1683" s="233"/>
      <c r="C1683" s="234"/>
      <c r="D1683" s="235" t="s">
        <v>173</v>
      </c>
      <c r="E1683" s="236" t="s">
        <v>19</v>
      </c>
      <c r="F1683" s="237" t="s">
        <v>3693</v>
      </c>
      <c r="G1683" s="234"/>
      <c r="H1683" s="238">
        <v>15.4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173</v>
      </c>
      <c r="AU1683" s="244" t="s">
        <v>106</v>
      </c>
      <c r="AV1683" s="13" t="s">
        <v>106</v>
      </c>
      <c r="AW1683" s="13" t="s">
        <v>33</v>
      </c>
      <c r="AX1683" s="13" t="s">
        <v>72</v>
      </c>
      <c r="AY1683" s="244" t="s">
        <v>163</v>
      </c>
    </row>
    <row r="1684" s="13" customFormat="1">
      <c r="A1684" s="13"/>
      <c r="B1684" s="233"/>
      <c r="C1684" s="234"/>
      <c r="D1684" s="235" t="s">
        <v>173</v>
      </c>
      <c r="E1684" s="236" t="s">
        <v>19</v>
      </c>
      <c r="F1684" s="237" t="s">
        <v>3694</v>
      </c>
      <c r="G1684" s="234"/>
      <c r="H1684" s="238">
        <v>2.3999999999999999</v>
      </c>
      <c r="I1684" s="239"/>
      <c r="J1684" s="234"/>
      <c r="K1684" s="234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173</v>
      </c>
      <c r="AU1684" s="244" t="s">
        <v>106</v>
      </c>
      <c r="AV1684" s="13" t="s">
        <v>106</v>
      </c>
      <c r="AW1684" s="13" t="s">
        <v>33</v>
      </c>
      <c r="AX1684" s="13" t="s">
        <v>72</v>
      </c>
      <c r="AY1684" s="244" t="s">
        <v>163</v>
      </c>
    </row>
    <row r="1685" s="13" customFormat="1">
      <c r="A1685" s="13"/>
      <c r="B1685" s="233"/>
      <c r="C1685" s="234"/>
      <c r="D1685" s="235" t="s">
        <v>173</v>
      </c>
      <c r="E1685" s="236" t="s">
        <v>19</v>
      </c>
      <c r="F1685" s="237" t="s">
        <v>3695</v>
      </c>
      <c r="G1685" s="234"/>
      <c r="H1685" s="238">
        <v>7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173</v>
      </c>
      <c r="AU1685" s="244" t="s">
        <v>106</v>
      </c>
      <c r="AV1685" s="13" t="s">
        <v>106</v>
      </c>
      <c r="AW1685" s="13" t="s">
        <v>33</v>
      </c>
      <c r="AX1685" s="13" t="s">
        <v>72</v>
      </c>
      <c r="AY1685" s="244" t="s">
        <v>163</v>
      </c>
    </row>
    <row r="1686" s="13" customFormat="1">
      <c r="A1686" s="13"/>
      <c r="B1686" s="233"/>
      <c r="C1686" s="234"/>
      <c r="D1686" s="235" t="s">
        <v>173</v>
      </c>
      <c r="E1686" s="236" t="s">
        <v>19</v>
      </c>
      <c r="F1686" s="237" t="s">
        <v>3696</v>
      </c>
      <c r="G1686" s="234"/>
      <c r="H1686" s="238">
        <v>19.039999999999999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173</v>
      </c>
      <c r="AU1686" s="244" t="s">
        <v>106</v>
      </c>
      <c r="AV1686" s="13" t="s">
        <v>106</v>
      </c>
      <c r="AW1686" s="13" t="s">
        <v>33</v>
      </c>
      <c r="AX1686" s="13" t="s">
        <v>72</v>
      </c>
      <c r="AY1686" s="244" t="s">
        <v>163</v>
      </c>
    </row>
    <row r="1687" s="13" customFormat="1">
      <c r="A1687" s="13"/>
      <c r="B1687" s="233"/>
      <c r="C1687" s="234"/>
      <c r="D1687" s="235" t="s">
        <v>173</v>
      </c>
      <c r="E1687" s="236" t="s">
        <v>19</v>
      </c>
      <c r="F1687" s="237" t="s">
        <v>3697</v>
      </c>
      <c r="G1687" s="234"/>
      <c r="H1687" s="238">
        <v>19.399999999999999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173</v>
      </c>
      <c r="AU1687" s="244" t="s">
        <v>106</v>
      </c>
      <c r="AV1687" s="13" t="s">
        <v>106</v>
      </c>
      <c r="AW1687" s="13" t="s">
        <v>33</v>
      </c>
      <c r="AX1687" s="13" t="s">
        <v>72</v>
      </c>
      <c r="AY1687" s="244" t="s">
        <v>163</v>
      </c>
    </row>
    <row r="1688" s="13" customFormat="1">
      <c r="A1688" s="13"/>
      <c r="B1688" s="233"/>
      <c r="C1688" s="234"/>
      <c r="D1688" s="235" t="s">
        <v>173</v>
      </c>
      <c r="E1688" s="236" t="s">
        <v>19</v>
      </c>
      <c r="F1688" s="237" t="s">
        <v>3698</v>
      </c>
      <c r="G1688" s="234"/>
      <c r="H1688" s="238">
        <v>19.399999999999999</v>
      </c>
      <c r="I1688" s="239"/>
      <c r="J1688" s="234"/>
      <c r="K1688" s="234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173</v>
      </c>
      <c r="AU1688" s="244" t="s">
        <v>106</v>
      </c>
      <c r="AV1688" s="13" t="s">
        <v>106</v>
      </c>
      <c r="AW1688" s="13" t="s">
        <v>33</v>
      </c>
      <c r="AX1688" s="13" t="s">
        <v>72</v>
      </c>
      <c r="AY1688" s="244" t="s">
        <v>163</v>
      </c>
    </row>
    <row r="1689" s="13" customFormat="1">
      <c r="A1689" s="13"/>
      <c r="B1689" s="233"/>
      <c r="C1689" s="234"/>
      <c r="D1689" s="235" t="s">
        <v>173</v>
      </c>
      <c r="E1689" s="236" t="s">
        <v>19</v>
      </c>
      <c r="F1689" s="237" t="s">
        <v>3699</v>
      </c>
      <c r="G1689" s="234"/>
      <c r="H1689" s="238">
        <v>19.399999999999999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173</v>
      </c>
      <c r="AU1689" s="244" t="s">
        <v>106</v>
      </c>
      <c r="AV1689" s="13" t="s">
        <v>106</v>
      </c>
      <c r="AW1689" s="13" t="s">
        <v>33</v>
      </c>
      <c r="AX1689" s="13" t="s">
        <v>72</v>
      </c>
      <c r="AY1689" s="244" t="s">
        <v>163</v>
      </c>
    </row>
    <row r="1690" s="13" customFormat="1">
      <c r="A1690" s="13"/>
      <c r="B1690" s="233"/>
      <c r="C1690" s="234"/>
      <c r="D1690" s="235" t="s">
        <v>173</v>
      </c>
      <c r="E1690" s="236" t="s">
        <v>19</v>
      </c>
      <c r="F1690" s="237" t="s">
        <v>3700</v>
      </c>
      <c r="G1690" s="234"/>
      <c r="H1690" s="238">
        <v>19.399999999999999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173</v>
      </c>
      <c r="AU1690" s="244" t="s">
        <v>106</v>
      </c>
      <c r="AV1690" s="13" t="s">
        <v>106</v>
      </c>
      <c r="AW1690" s="13" t="s">
        <v>33</v>
      </c>
      <c r="AX1690" s="13" t="s">
        <v>72</v>
      </c>
      <c r="AY1690" s="244" t="s">
        <v>163</v>
      </c>
    </row>
    <row r="1691" s="13" customFormat="1">
      <c r="A1691" s="13"/>
      <c r="B1691" s="233"/>
      <c r="C1691" s="234"/>
      <c r="D1691" s="235" t="s">
        <v>173</v>
      </c>
      <c r="E1691" s="236" t="s">
        <v>19</v>
      </c>
      <c r="F1691" s="237" t="s">
        <v>3701</v>
      </c>
      <c r="G1691" s="234"/>
      <c r="H1691" s="238">
        <v>19.399999999999999</v>
      </c>
      <c r="I1691" s="239"/>
      <c r="J1691" s="234"/>
      <c r="K1691" s="234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173</v>
      </c>
      <c r="AU1691" s="244" t="s">
        <v>106</v>
      </c>
      <c r="AV1691" s="13" t="s">
        <v>106</v>
      </c>
      <c r="AW1691" s="13" t="s">
        <v>33</v>
      </c>
      <c r="AX1691" s="13" t="s">
        <v>72</v>
      </c>
      <c r="AY1691" s="244" t="s">
        <v>163</v>
      </c>
    </row>
    <row r="1692" s="13" customFormat="1">
      <c r="A1692" s="13"/>
      <c r="B1692" s="233"/>
      <c r="C1692" s="234"/>
      <c r="D1692" s="235" t="s">
        <v>173</v>
      </c>
      <c r="E1692" s="236" t="s">
        <v>19</v>
      </c>
      <c r="F1692" s="237" t="s">
        <v>3702</v>
      </c>
      <c r="G1692" s="234"/>
      <c r="H1692" s="238">
        <v>24</v>
      </c>
      <c r="I1692" s="239"/>
      <c r="J1692" s="234"/>
      <c r="K1692" s="234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173</v>
      </c>
      <c r="AU1692" s="244" t="s">
        <v>106</v>
      </c>
      <c r="AV1692" s="13" t="s">
        <v>106</v>
      </c>
      <c r="AW1692" s="13" t="s">
        <v>33</v>
      </c>
      <c r="AX1692" s="13" t="s">
        <v>72</v>
      </c>
      <c r="AY1692" s="244" t="s">
        <v>163</v>
      </c>
    </row>
    <row r="1693" s="13" customFormat="1">
      <c r="A1693" s="13"/>
      <c r="B1693" s="233"/>
      <c r="C1693" s="234"/>
      <c r="D1693" s="235" t="s">
        <v>173</v>
      </c>
      <c r="E1693" s="236" t="s">
        <v>19</v>
      </c>
      <c r="F1693" s="237" t="s">
        <v>3703</v>
      </c>
      <c r="G1693" s="234"/>
      <c r="H1693" s="238">
        <v>23.559999999999999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173</v>
      </c>
      <c r="AU1693" s="244" t="s">
        <v>106</v>
      </c>
      <c r="AV1693" s="13" t="s">
        <v>106</v>
      </c>
      <c r="AW1693" s="13" t="s">
        <v>33</v>
      </c>
      <c r="AX1693" s="13" t="s">
        <v>72</v>
      </c>
      <c r="AY1693" s="244" t="s">
        <v>163</v>
      </c>
    </row>
    <row r="1694" s="16" customFormat="1">
      <c r="A1694" s="16"/>
      <c r="B1694" s="272"/>
      <c r="C1694" s="273"/>
      <c r="D1694" s="235" t="s">
        <v>173</v>
      </c>
      <c r="E1694" s="274" t="s">
        <v>19</v>
      </c>
      <c r="F1694" s="275" t="s">
        <v>1074</v>
      </c>
      <c r="G1694" s="273"/>
      <c r="H1694" s="276">
        <v>260.39999999999998</v>
      </c>
      <c r="I1694" s="277"/>
      <c r="J1694" s="273"/>
      <c r="K1694" s="273"/>
      <c r="L1694" s="278"/>
      <c r="M1694" s="279"/>
      <c r="N1694" s="280"/>
      <c r="O1694" s="280"/>
      <c r="P1694" s="280"/>
      <c r="Q1694" s="280"/>
      <c r="R1694" s="280"/>
      <c r="S1694" s="280"/>
      <c r="T1694" s="281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T1694" s="282" t="s">
        <v>173</v>
      </c>
      <c r="AU1694" s="282" t="s">
        <v>106</v>
      </c>
      <c r="AV1694" s="16" t="s">
        <v>181</v>
      </c>
      <c r="AW1694" s="16" t="s">
        <v>33</v>
      </c>
      <c r="AX1694" s="16" t="s">
        <v>72</v>
      </c>
      <c r="AY1694" s="282" t="s">
        <v>163</v>
      </c>
    </row>
    <row r="1695" s="15" customFormat="1">
      <c r="A1695" s="15"/>
      <c r="B1695" s="256"/>
      <c r="C1695" s="257"/>
      <c r="D1695" s="235" t="s">
        <v>173</v>
      </c>
      <c r="E1695" s="258" t="s">
        <v>19</v>
      </c>
      <c r="F1695" s="259" t="s">
        <v>3704</v>
      </c>
      <c r="G1695" s="257"/>
      <c r="H1695" s="258" t="s">
        <v>19</v>
      </c>
      <c r="I1695" s="260"/>
      <c r="J1695" s="257"/>
      <c r="K1695" s="257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173</v>
      </c>
      <c r="AU1695" s="265" t="s">
        <v>106</v>
      </c>
      <c r="AV1695" s="15" t="s">
        <v>80</v>
      </c>
      <c r="AW1695" s="15" t="s">
        <v>33</v>
      </c>
      <c r="AX1695" s="15" t="s">
        <v>72</v>
      </c>
      <c r="AY1695" s="265" t="s">
        <v>163</v>
      </c>
    </row>
    <row r="1696" s="13" customFormat="1">
      <c r="A1696" s="13"/>
      <c r="B1696" s="233"/>
      <c r="C1696" s="234"/>
      <c r="D1696" s="235" t="s">
        <v>173</v>
      </c>
      <c r="E1696" s="236" t="s">
        <v>19</v>
      </c>
      <c r="F1696" s="237" t="s">
        <v>3705</v>
      </c>
      <c r="G1696" s="234"/>
      <c r="H1696" s="238">
        <v>22.719999999999999</v>
      </c>
      <c r="I1696" s="239"/>
      <c r="J1696" s="234"/>
      <c r="K1696" s="234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173</v>
      </c>
      <c r="AU1696" s="244" t="s">
        <v>106</v>
      </c>
      <c r="AV1696" s="13" t="s">
        <v>106</v>
      </c>
      <c r="AW1696" s="13" t="s">
        <v>33</v>
      </c>
      <c r="AX1696" s="13" t="s">
        <v>72</v>
      </c>
      <c r="AY1696" s="244" t="s">
        <v>163</v>
      </c>
    </row>
    <row r="1697" s="13" customFormat="1">
      <c r="A1697" s="13"/>
      <c r="B1697" s="233"/>
      <c r="C1697" s="234"/>
      <c r="D1697" s="235" t="s">
        <v>173</v>
      </c>
      <c r="E1697" s="236" t="s">
        <v>19</v>
      </c>
      <c r="F1697" s="237" t="s">
        <v>3706</v>
      </c>
      <c r="G1697" s="234"/>
      <c r="H1697" s="238">
        <v>8.1600000000000001</v>
      </c>
      <c r="I1697" s="239"/>
      <c r="J1697" s="234"/>
      <c r="K1697" s="234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173</v>
      </c>
      <c r="AU1697" s="244" t="s">
        <v>106</v>
      </c>
      <c r="AV1697" s="13" t="s">
        <v>106</v>
      </c>
      <c r="AW1697" s="13" t="s">
        <v>33</v>
      </c>
      <c r="AX1697" s="13" t="s">
        <v>72</v>
      </c>
      <c r="AY1697" s="244" t="s">
        <v>163</v>
      </c>
    </row>
    <row r="1698" s="13" customFormat="1">
      <c r="A1698" s="13"/>
      <c r="B1698" s="233"/>
      <c r="C1698" s="234"/>
      <c r="D1698" s="235" t="s">
        <v>173</v>
      </c>
      <c r="E1698" s="236" t="s">
        <v>19</v>
      </c>
      <c r="F1698" s="237" t="s">
        <v>3707</v>
      </c>
      <c r="G1698" s="234"/>
      <c r="H1698" s="238">
        <v>9.1999999999999993</v>
      </c>
      <c r="I1698" s="239"/>
      <c r="J1698" s="234"/>
      <c r="K1698" s="234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173</v>
      </c>
      <c r="AU1698" s="244" t="s">
        <v>106</v>
      </c>
      <c r="AV1698" s="13" t="s">
        <v>106</v>
      </c>
      <c r="AW1698" s="13" t="s">
        <v>33</v>
      </c>
      <c r="AX1698" s="13" t="s">
        <v>72</v>
      </c>
      <c r="AY1698" s="244" t="s">
        <v>163</v>
      </c>
    </row>
    <row r="1699" s="13" customFormat="1">
      <c r="A1699" s="13"/>
      <c r="B1699" s="233"/>
      <c r="C1699" s="234"/>
      <c r="D1699" s="235" t="s">
        <v>173</v>
      </c>
      <c r="E1699" s="236" t="s">
        <v>19</v>
      </c>
      <c r="F1699" s="237" t="s">
        <v>3708</v>
      </c>
      <c r="G1699" s="234"/>
      <c r="H1699" s="238">
        <v>16.640000000000001</v>
      </c>
      <c r="I1699" s="239"/>
      <c r="J1699" s="234"/>
      <c r="K1699" s="234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173</v>
      </c>
      <c r="AU1699" s="244" t="s">
        <v>106</v>
      </c>
      <c r="AV1699" s="13" t="s">
        <v>106</v>
      </c>
      <c r="AW1699" s="13" t="s">
        <v>33</v>
      </c>
      <c r="AX1699" s="13" t="s">
        <v>72</v>
      </c>
      <c r="AY1699" s="244" t="s">
        <v>163</v>
      </c>
    </row>
    <row r="1700" s="13" customFormat="1">
      <c r="A1700" s="13"/>
      <c r="B1700" s="233"/>
      <c r="C1700" s="234"/>
      <c r="D1700" s="235" t="s">
        <v>173</v>
      </c>
      <c r="E1700" s="236" t="s">
        <v>19</v>
      </c>
      <c r="F1700" s="237" t="s">
        <v>3709</v>
      </c>
      <c r="G1700" s="234"/>
      <c r="H1700" s="238">
        <v>16.640000000000001</v>
      </c>
      <c r="I1700" s="239"/>
      <c r="J1700" s="234"/>
      <c r="K1700" s="234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173</v>
      </c>
      <c r="AU1700" s="244" t="s">
        <v>106</v>
      </c>
      <c r="AV1700" s="13" t="s">
        <v>106</v>
      </c>
      <c r="AW1700" s="13" t="s">
        <v>33</v>
      </c>
      <c r="AX1700" s="13" t="s">
        <v>72</v>
      </c>
      <c r="AY1700" s="244" t="s">
        <v>163</v>
      </c>
    </row>
    <row r="1701" s="13" customFormat="1">
      <c r="A1701" s="13"/>
      <c r="B1701" s="233"/>
      <c r="C1701" s="234"/>
      <c r="D1701" s="235" t="s">
        <v>173</v>
      </c>
      <c r="E1701" s="236" t="s">
        <v>19</v>
      </c>
      <c r="F1701" s="237" t="s">
        <v>3710</v>
      </c>
      <c r="G1701" s="234"/>
      <c r="H1701" s="238">
        <v>2.3999999999999999</v>
      </c>
      <c r="I1701" s="239"/>
      <c r="J1701" s="234"/>
      <c r="K1701" s="234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173</v>
      </c>
      <c r="AU1701" s="244" t="s">
        <v>106</v>
      </c>
      <c r="AV1701" s="13" t="s">
        <v>106</v>
      </c>
      <c r="AW1701" s="13" t="s">
        <v>33</v>
      </c>
      <c r="AX1701" s="13" t="s">
        <v>72</v>
      </c>
      <c r="AY1701" s="244" t="s">
        <v>163</v>
      </c>
    </row>
    <row r="1702" s="13" customFormat="1">
      <c r="A1702" s="13"/>
      <c r="B1702" s="233"/>
      <c r="C1702" s="234"/>
      <c r="D1702" s="235" t="s">
        <v>173</v>
      </c>
      <c r="E1702" s="236" t="s">
        <v>19</v>
      </c>
      <c r="F1702" s="237" t="s">
        <v>3711</v>
      </c>
      <c r="G1702" s="234"/>
      <c r="H1702" s="238">
        <v>7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173</v>
      </c>
      <c r="AU1702" s="244" t="s">
        <v>106</v>
      </c>
      <c r="AV1702" s="13" t="s">
        <v>106</v>
      </c>
      <c r="AW1702" s="13" t="s">
        <v>33</v>
      </c>
      <c r="AX1702" s="13" t="s">
        <v>72</v>
      </c>
      <c r="AY1702" s="244" t="s">
        <v>163</v>
      </c>
    </row>
    <row r="1703" s="13" customFormat="1">
      <c r="A1703" s="13"/>
      <c r="B1703" s="233"/>
      <c r="C1703" s="234"/>
      <c r="D1703" s="235" t="s">
        <v>173</v>
      </c>
      <c r="E1703" s="236" t="s">
        <v>19</v>
      </c>
      <c r="F1703" s="237" t="s">
        <v>3712</v>
      </c>
      <c r="G1703" s="234"/>
      <c r="H1703" s="238">
        <v>20.399999999999999</v>
      </c>
      <c r="I1703" s="239"/>
      <c r="J1703" s="234"/>
      <c r="K1703" s="234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173</v>
      </c>
      <c r="AU1703" s="244" t="s">
        <v>106</v>
      </c>
      <c r="AV1703" s="13" t="s">
        <v>106</v>
      </c>
      <c r="AW1703" s="13" t="s">
        <v>33</v>
      </c>
      <c r="AX1703" s="13" t="s">
        <v>72</v>
      </c>
      <c r="AY1703" s="244" t="s">
        <v>163</v>
      </c>
    </row>
    <row r="1704" s="13" customFormat="1">
      <c r="A1704" s="13"/>
      <c r="B1704" s="233"/>
      <c r="C1704" s="234"/>
      <c r="D1704" s="235" t="s">
        <v>173</v>
      </c>
      <c r="E1704" s="236" t="s">
        <v>19</v>
      </c>
      <c r="F1704" s="237" t="s">
        <v>3713</v>
      </c>
      <c r="G1704" s="234"/>
      <c r="H1704" s="238">
        <v>20.68</v>
      </c>
      <c r="I1704" s="239"/>
      <c r="J1704" s="234"/>
      <c r="K1704" s="234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173</v>
      </c>
      <c r="AU1704" s="244" t="s">
        <v>106</v>
      </c>
      <c r="AV1704" s="13" t="s">
        <v>106</v>
      </c>
      <c r="AW1704" s="13" t="s">
        <v>33</v>
      </c>
      <c r="AX1704" s="13" t="s">
        <v>72</v>
      </c>
      <c r="AY1704" s="244" t="s">
        <v>163</v>
      </c>
    </row>
    <row r="1705" s="13" customFormat="1">
      <c r="A1705" s="13"/>
      <c r="B1705" s="233"/>
      <c r="C1705" s="234"/>
      <c r="D1705" s="235" t="s">
        <v>173</v>
      </c>
      <c r="E1705" s="236" t="s">
        <v>19</v>
      </c>
      <c r="F1705" s="237" t="s">
        <v>3714</v>
      </c>
      <c r="G1705" s="234"/>
      <c r="H1705" s="238">
        <v>20.68</v>
      </c>
      <c r="I1705" s="239"/>
      <c r="J1705" s="234"/>
      <c r="K1705" s="234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173</v>
      </c>
      <c r="AU1705" s="244" t="s">
        <v>106</v>
      </c>
      <c r="AV1705" s="13" t="s">
        <v>106</v>
      </c>
      <c r="AW1705" s="13" t="s">
        <v>33</v>
      </c>
      <c r="AX1705" s="13" t="s">
        <v>72</v>
      </c>
      <c r="AY1705" s="244" t="s">
        <v>163</v>
      </c>
    </row>
    <row r="1706" s="13" customFormat="1">
      <c r="A1706" s="13"/>
      <c r="B1706" s="233"/>
      <c r="C1706" s="234"/>
      <c r="D1706" s="235" t="s">
        <v>173</v>
      </c>
      <c r="E1706" s="236" t="s">
        <v>19</v>
      </c>
      <c r="F1706" s="237" t="s">
        <v>3715</v>
      </c>
      <c r="G1706" s="234"/>
      <c r="H1706" s="238">
        <v>20.68</v>
      </c>
      <c r="I1706" s="239"/>
      <c r="J1706" s="234"/>
      <c r="K1706" s="234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173</v>
      </c>
      <c r="AU1706" s="244" t="s">
        <v>106</v>
      </c>
      <c r="AV1706" s="13" t="s">
        <v>106</v>
      </c>
      <c r="AW1706" s="13" t="s">
        <v>33</v>
      </c>
      <c r="AX1706" s="13" t="s">
        <v>72</v>
      </c>
      <c r="AY1706" s="244" t="s">
        <v>163</v>
      </c>
    </row>
    <row r="1707" s="13" customFormat="1">
      <c r="A1707" s="13"/>
      <c r="B1707" s="233"/>
      <c r="C1707" s="234"/>
      <c r="D1707" s="235" t="s">
        <v>173</v>
      </c>
      <c r="E1707" s="236" t="s">
        <v>19</v>
      </c>
      <c r="F1707" s="237" t="s">
        <v>3716</v>
      </c>
      <c r="G1707" s="234"/>
      <c r="H1707" s="238">
        <v>20.68</v>
      </c>
      <c r="I1707" s="239"/>
      <c r="J1707" s="234"/>
      <c r="K1707" s="234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173</v>
      </c>
      <c r="AU1707" s="244" t="s">
        <v>106</v>
      </c>
      <c r="AV1707" s="13" t="s">
        <v>106</v>
      </c>
      <c r="AW1707" s="13" t="s">
        <v>33</v>
      </c>
      <c r="AX1707" s="13" t="s">
        <v>72</v>
      </c>
      <c r="AY1707" s="244" t="s">
        <v>163</v>
      </c>
    </row>
    <row r="1708" s="13" customFormat="1">
      <c r="A1708" s="13"/>
      <c r="B1708" s="233"/>
      <c r="C1708" s="234"/>
      <c r="D1708" s="235" t="s">
        <v>173</v>
      </c>
      <c r="E1708" s="236" t="s">
        <v>19</v>
      </c>
      <c r="F1708" s="237" t="s">
        <v>3717</v>
      </c>
      <c r="G1708" s="234"/>
      <c r="H1708" s="238">
        <v>20.68</v>
      </c>
      <c r="I1708" s="239"/>
      <c r="J1708" s="234"/>
      <c r="K1708" s="234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173</v>
      </c>
      <c r="AU1708" s="244" t="s">
        <v>106</v>
      </c>
      <c r="AV1708" s="13" t="s">
        <v>106</v>
      </c>
      <c r="AW1708" s="13" t="s">
        <v>33</v>
      </c>
      <c r="AX1708" s="13" t="s">
        <v>72</v>
      </c>
      <c r="AY1708" s="244" t="s">
        <v>163</v>
      </c>
    </row>
    <row r="1709" s="13" customFormat="1">
      <c r="A1709" s="13"/>
      <c r="B1709" s="233"/>
      <c r="C1709" s="234"/>
      <c r="D1709" s="235" t="s">
        <v>173</v>
      </c>
      <c r="E1709" s="236" t="s">
        <v>19</v>
      </c>
      <c r="F1709" s="237" t="s">
        <v>3718</v>
      </c>
      <c r="G1709" s="234"/>
      <c r="H1709" s="238">
        <v>41.119999999999997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173</v>
      </c>
      <c r="AU1709" s="244" t="s">
        <v>106</v>
      </c>
      <c r="AV1709" s="13" t="s">
        <v>106</v>
      </c>
      <c r="AW1709" s="13" t="s">
        <v>33</v>
      </c>
      <c r="AX1709" s="13" t="s">
        <v>72</v>
      </c>
      <c r="AY1709" s="244" t="s">
        <v>163</v>
      </c>
    </row>
    <row r="1710" s="13" customFormat="1">
      <c r="A1710" s="13"/>
      <c r="B1710" s="233"/>
      <c r="C1710" s="234"/>
      <c r="D1710" s="235" t="s">
        <v>173</v>
      </c>
      <c r="E1710" s="236" t="s">
        <v>19</v>
      </c>
      <c r="F1710" s="237" t="s">
        <v>3719</v>
      </c>
      <c r="G1710" s="234"/>
      <c r="H1710" s="238">
        <v>18.699999999999999</v>
      </c>
      <c r="I1710" s="239"/>
      <c r="J1710" s="234"/>
      <c r="K1710" s="234"/>
      <c r="L1710" s="240"/>
      <c r="M1710" s="241"/>
      <c r="N1710" s="242"/>
      <c r="O1710" s="242"/>
      <c r="P1710" s="242"/>
      <c r="Q1710" s="242"/>
      <c r="R1710" s="242"/>
      <c r="S1710" s="242"/>
      <c r="T1710" s="24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4" t="s">
        <v>173</v>
      </c>
      <c r="AU1710" s="244" t="s">
        <v>106</v>
      </c>
      <c r="AV1710" s="13" t="s">
        <v>106</v>
      </c>
      <c r="AW1710" s="13" t="s">
        <v>33</v>
      </c>
      <c r="AX1710" s="13" t="s">
        <v>72</v>
      </c>
      <c r="AY1710" s="244" t="s">
        <v>163</v>
      </c>
    </row>
    <row r="1711" s="13" customFormat="1">
      <c r="A1711" s="13"/>
      <c r="B1711" s="233"/>
      <c r="C1711" s="234"/>
      <c r="D1711" s="235" t="s">
        <v>173</v>
      </c>
      <c r="E1711" s="236" t="s">
        <v>19</v>
      </c>
      <c r="F1711" s="237" t="s">
        <v>3720</v>
      </c>
      <c r="G1711" s="234"/>
      <c r="H1711" s="238">
        <v>41.119999999999997</v>
      </c>
      <c r="I1711" s="239"/>
      <c r="J1711" s="234"/>
      <c r="K1711" s="234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173</v>
      </c>
      <c r="AU1711" s="244" t="s">
        <v>106</v>
      </c>
      <c r="AV1711" s="13" t="s">
        <v>106</v>
      </c>
      <c r="AW1711" s="13" t="s">
        <v>33</v>
      </c>
      <c r="AX1711" s="13" t="s">
        <v>72</v>
      </c>
      <c r="AY1711" s="244" t="s">
        <v>163</v>
      </c>
    </row>
    <row r="1712" s="13" customFormat="1">
      <c r="A1712" s="13"/>
      <c r="B1712" s="233"/>
      <c r="C1712" s="234"/>
      <c r="D1712" s="235" t="s">
        <v>173</v>
      </c>
      <c r="E1712" s="236" t="s">
        <v>19</v>
      </c>
      <c r="F1712" s="237" t="s">
        <v>3721</v>
      </c>
      <c r="G1712" s="234"/>
      <c r="H1712" s="238">
        <v>19.199999999999999</v>
      </c>
      <c r="I1712" s="239"/>
      <c r="J1712" s="234"/>
      <c r="K1712" s="234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173</v>
      </c>
      <c r="AU1712" s="244" t="s">
        <v>106</v>
      </c>
      <c r="AV1712" s="13" t="s">
        <v>106</v>
      </c>
      <c r="AW1712" s="13" t="s">
        <v>33</v>
      </c>
      <c r="AX1712" s="13" t="s">
        <v>72</v>
      </c>
      <c r="AY1712" s="244" t="s">
        <v>163</v>
      </c>
    </row>
    <row r="1713" s="13" customFormat="1">
      <c r="A1713" s="13"/>
      <c r="B1713" s="233"/>
      <c r="C1713" s="234"/>
      <c r="D1713" s="235" t="s">
        <v>173</v>
      </c>
      <c r="E1713" s="236" t="s">
        <v>19</v>
      </c>
      <c r="F1713" s="237" t="s">
        <v>3722</v>
      </c>
      <c r="G1713" s="234"/>
      <c r="H1713" s="238">
        <v>42.240000000000002</v>
      </c>
      <c r="I1713" s="239"/>
      <c r="J1713" s="234"/>
      <c r="K1713" s="234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173</v>
      </c>
      <c r="AU1713" s="244" t="s">
        <v>106</v>
      </c>
      <c r="AV1713" s="13" t="s">
        <v>106</v>
      </c>
      <c r="AW1713" s="13" t="s">
        <v>33</v>
      </c>
      <c r="AX1713" s="13" t="s">
        <v>72</v>
      </c>
      <c r="AY1713" s="244" t="s">
        <v>163</v>
      </c>
    </row>
    <row r="1714" s="16" customFormat="1">
      <c r="A1714" s="16"/>
      <c r="B1714" s="272"/>
      <c r="C1714" s="273"/>
      <c r="D1714" s="235" t="s">
        <v>173</v>
      </c>
      <c r="E1714" s="274" t="s">
        <v>19</v>
      </c>
      <c r="F1714" s="275" t="s">
        <v>1074</v>
      </c>
      <c r="G1714" s="273"/>
      <c r="H1714" s="276">
        <v>368.94</v>
      </c>
      <c r="I1714" s="277"/>
      <c r="J1714" s="273"/>
      <c r="K1714" s="273"/>
      <c r="L1714" s="278"/>
      <c r="M1714" s="279"/>
      <c r="N1714" s="280"/>
      <c r="O1714" s="280"/>
      <c r="P1714" s="280"/>
      <c r="Q1714" s="280"/>
      <c r="R1714" s="280"/>
      <c r="S1714" s="280"/>
      <c r="T1714" s="281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82" t="s">
        <v>173</v>
      </c>
      <c r="AU1714" s="282" t="s">
        <v>106</v>
      </c>
      <c r="AV1714" s="16" t="s">
        <v>181</v>
      </c>
      <c r="AW1714" s="16" t="s">
        <v>33</v>
      </c>
      <c r="AX1714" s="16" t="s">
        <v>72</v>
      </c>
      <c r="AY1714" s="282" t="s">
        <v>163</v>
      </c>
    </row>
    <row r="1715" s="14" customFormat="1">
      <c r="A1715" s="14"/>
      <c r="B1715" s="245"/>
      <c r="C1715" s="246"/>
      <c r="D1715" s="235" t="s">
        <v>173</v>
      </c>
      <c r="E1715" s="247" t="s">
        <v>993</v>
      </c>
      <c r="F1715" s="248" t="s">
        <v>175</v>
      </c>
      <c r="G1715" s="246"/>
      <c r="H1715" s="249">
        <v>1218.9000000000001</v>
      </c>
      <c r="I1715" s="250"/>
      <c r="J1715" s="246"/>
      <c r="K1715" s="246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173</v>
      </c>
      <c r="AU1715" s="255" t="s">
        <v>106</v>
      </c>
      <c r="AV1715" s="14" t="s">
        <v>171</v>
      </c>
      <c r="AW1715" s="14" t="s">
        <v>33</v>
      </c>
      <c r="AX1715" s="14" t="s">
        <v>80</v>
      </c>
      <c r="AY1715" s="255" t="s">
        <v>163</v>
      </c>
    </row>
    <row r="1716" s="2" customFormat="1" ht="21.75" customHeight="1">
      <c r="A1716" s="40"/>
      <c r="B1716" s="41"/>
      <c r="C1716" s="283" t="s">
        <v>3723</v>
      </c>
      <c r="D1716" s="283" t="s">
        <v>1127</v>
      </c>
      <c r="E1716" s="284" t="s">
        <v>3724</v>
      </c>
      <c r="F1716" s="285" t="s">
        <v>3725</v>
      </c>
      <c r="G1716" s="286" t="s">
        <v>169</v>
      </c>
      <c r="H1716" s="287">
        <v>1682.0820000000001</v>
      </c>
      <c r="I1716" s="288"/>
      <c r="J1716" s="289">
        <f>ROUND(I1716*H1716,2)</f>
        <v>0</v>
      </c>
      <c r="K1716" s="285" t="s">
        <v>170</v>
      </c>
      <c r="L1716" s="290"/>
      <c r="M1716" s="291" t="s">
        <v>19</v>
      </c>
      <c r="N1716" s="292" t="s">
        <v>44</v>
      </c>
      <c r="O1716" s="86"/>
      <c r="P1716" s="229">
        <f>O1716*H1716</f>
        <v>0</v>
      </c>
      <c r="Q1716" s="229">
        <v>0.0138</v>
      </c>
      <c r="R1716" s="229">
        <f>Q1716*H1716</f>
        <v>23.212731600000001</v>
      </c>
      <c r="S1716" s="229">
        <v>0</v>
      </c>
      <c r="T1716" s="230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31" t="s">
        <v>340</v>
      </c>
      <c r="AT1716" s="231" t="s">
        <v>1127</v>
      </c>
      <c r="AU1716" s="231" t="s">
        <v>106</v>
      </c>
      <c r="AY1716" s="19" t="s">
        <v>163</v>
      </c>
      <c r="BE1716" s="232">
        <f>IF(N1716="základní",J1716,0)</f>
        <v>0</v>
      </c>
      <c r="BF1716" s="232">
        <f>IF(N1716="snížená",J1716,0)</f>
        <v>0</v>
      </c>
      <c r="BG1716" s="232">
        <f>IF(N1716="zákl. přenesená",J1716,0)</f>
        <v>0</v>
      </c>
      <c r="BH1716" s="232">
        <f>IF(N1716="sníž. přenesená",J1716,0)</f>
        <v>0</v>
      </c>
      <c r="BI1716" s="232">
        <f>IF(N1716="nulová",J1716,0)</f>
        <v>0</v>
      </c>
      <c r="BJ1716" s="19" t="s">
        <v>106</v>
      </c>
      <c r="BK1716" s="232">
        <f>ROUND(I1716*H1716,2)</f>
        <v>0</v>
      </c>
      <c r="BL1716" s="19" t="s">
        <v>255</v>
      </c>
      <c r="BM1716" s="231" t="s">
        <v>3726</v>
      </c>
    </row>
    <row r="1717" s="13" customFormat="1">
      <c r="A1717" s="13"/>
      <c r="B1717" s="233"/>
      <c r="C1717" s="234"/>
      <c r="D1717" s="235" t="s">
        <v>173</v>
      </c>
      <c r="E1717" s="236" t="s">
        <v>19</v>
      </c>
      <c r="F1717" s="237" t="s">
        <v>3727</v>
      </c>
      <c r="G1717" s="234"/>
      <c r="H1717" s="238">
        <v>1462.6800000000001</v>
      </c>
      <c r="I1717" s="239"/>
      <c r="J1717" s="234"/>
      <c r="K1717" s="234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173</v>
      </c>
      <c r="AU1717" s="244" t="s">
        <v>106</v>
      </c>
      <c r="AV1717" s="13" t="s">
        <v>106</v>
      </c>
      <c r="AW1717" s="13" t="s">
        <v>33</v>
      </c>
      <c r="AX1717" s="13" t="s">
        <v>72</v>
      </c>
      <c r="AY1717" s="244" t="s">
        <v>163</v>
      </c>
    </row>
    <row r="1718" s="14" customFormat="1">
      <c r="A1718" s="14"/>
      <c r="B1718" s="245"/>
      <c r="C1718" s="246"/>
      <c r="D1718" s="235" t="s">
        <v>173</v>
      </c>
      <c r="E1718" s="247" t="s">
        <v>19</v>
      </c>
      <c r="F1718" s="248" t="s">
        <v>175</v>
      </c>
      <c r="G1718" s="246"/>
      <c r="H1718" s="249">
        <v>1462.6800000000001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173</v>
      </c>
      <c r="AU1718" s="255" t="s">
        <v>106</v>
      </c>
      <c r="AV1718" s="14" t="s">
        <v>171</v>
      </c>
      <c r="AW1718" s="14" t="s">
        <v>33</v>
      </c>
      <c r="AX1718" s="14" t="s">
        <v>80</v>
      </c>
      <c r="AY1718" s="255" t="s">
        <v>163</v>
      </c>
    </row>
    <row r="1719" s="13" customFormat="1">
      <c r="A1719" s="13"/>
      <c r="B1719" s="233"/>
      <c r="C1719" s="234"/>
      <c r="D1719" s="235" t="s">
        <v>173</v>
      </c>
      <c r="E1719" s="234"/>
      <c r="F1719" s="237" t="s">
        <v>3728</v>
      </c>
      <c r="G1719" s="234"/>
      <c r="H1719" s="238">
        <v>1682.0820000000001</v>
      </c>
      <c r="I1719" s="239"/>
      <c r="J1719" s="234"/>
      <c r="K1719" s="234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173</v>
      </c>
      <c r="AU1719" s="244" t="s">
        <v>106</v>
      </c>
      <c r="AV1719" s="13" t="s">
        <v>106</v>
      </c>
      <c r="AW1719" s="13" t="s">
        <v>4</v>
      </c>
      <c r="AX1719" s="13" t="s">
        <v>80</v>
      </c>
      <c r="AY1719" s="244" t="s">
        <v>163</v>
      </c>
    </row>
    <row r="1720" s="2" customFormat="1" ht="21.75" customHeight="1">
      <c r="A1720" s="40"/>
      <c r="B1720" s="41"/>
      <c r="C1720" s="220" t="s">
        <v>3729</v>
      </c>
      <c r="D1720" s="220" t="s">
        <v>166</v>
      </c>
      <c r="E1720" s="221" t="s">
        <v>3730</v>
      </c>
      <c r="F1720" s="222" t="s">
        <v>3731</v>
      </c>
      <c r="G1720" s="223" t="s">
        <v>169</v>
      </c>
      <c r="H1720" s="224">
        <v>1218.9000000000001</v>
      </c>
      <c r="I1720" s="225"/>
      <c r="J1720" s="226">
        <f>ROUND(I1720*H1720,2)</f>
        <v>0</v>
      </c>
      <c r="K1720" s="222" t="s">
        <v>170</v>
      </c>
      <c r="L1720" s="46"/>
      <c r="M1720" s="227" t="s">
        <v>19</v>
      </c>
      <c r="N1720" s="228" t="s">
        <v>44</v>
      </c>
      <c r="O1720" s="86"/>
      <c r="P1720" s="229">
        <f>O1720*H1720</f>
        <v>0</v>
      </c>
      <c r="Q1720" s="229">
        <v>0</v>
      </c>
      <c r="R1720" s="229">
        <f>Q1720*H1720</f>
        <v>0</v>
      </c>
      <c r="S1720" s="229">
        <v>0</v>
      </c>
      <c r="T1720" s="230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31" t="s">
        <v>255</v>
      </c>
      <c r="AT1720" s="231" t="s">
        <v>166</v>
      </c>
      <c r="AU1720" s="231" t="s">
        <v>106</v>
      </c>
      <c r="AY1720" s="19" t="s">
        <v>163</v>
      </c>
      <c r="BE1720" s="232">
        <f>IF(N1720="základní",J1720,0)</f>
        <v>0</v>
      </c>
      <c r="BF1720" s="232">
        <f>IF(N1720="snížená",J1720,0)</f>
        <v>0</v>
      </c>
      <c r="BG1720" s="232">
        <f>IF(N1720="zákl. přenesená",J1720,0)</f>
        <v>0</v>
      </c>
      <c r="BH1720" s="232">
        <f>IF(N1720="sníž. přenesená",J1720,0)</f>
        <v>0</v>
      </c>
      <c r="BI1720" s="232">
        <f>IF(N1720="nulová",J1720,0)</f>
        <v>0</v>
      </c>
      <c r="BJ1720" s="19" t="s">
        <v>106</v>
      </c>
      <c r="BK1720" s="232">
        <f>ROUND(I1720*H1720,2)</f>
        <v>0</v>
      </c>
      <c r="BL1720" s="19" t="s">
        <v>255</v>
      </c>
      <c r="BM1720" s="231" t="s">
        <v>3732</v>
      </c>
    </row>
    <row r="1721" s="13" customFormat="1">
      <c r="A1721" s="13"/>
      <c r="B1721" s="233"/>
      <c r="C1721" s="234"/>
      <c r="D1721" s="235" t="s">
        <v>173</v>
      </c>
      <c r="E1721" s="236" t="s">
        <v>19</v>
      </c>
      <c r="F1721" s="237" t="s">
        <v>993</v>
      </c>
      <c r="G1721" s="234"/>
      <c r="H1721" s="238">
        <v>1218.9000000000001</v>
      </c>
      <c r="I1721" s="239"/>
      <c r="J1721" s="234"/>
      <c r="K1721" s="234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173</v>
      </c>
      <c r="AU1721" s="244" t="s">
        <v>106</v>
      </c>
      <c r="AV1721" s="13" t="s">
        <v>106</v>
      </c>
      <c r="AW1721" s="13" t="s">
        <v>33</v>
      </c>
      <c r="AX1721" s="13" t="s">
        <v>80</v>
      </c>
      <c r="AY1721" s="244" t="s">
        <v>163</v>
      </c>
    </row>
    <row r="1722" s="2" customFormat="1" ht="21.75" customHeight="1">
      <c r="A1722" s="40"/>
      <c r="B1722" s="41"/>
      <c r="C1722" s="220" t="s">
        <v>3733</v>
      </c>
      <c r="D1722" s="220" t="s">
        <v>166</v>
      </c>
      <c r="E1722" s="221" t="s">
        <v>3734</v>
      </c>
      <c r="F1722" s="222" t="s">
        <v>3735</v>
      </c>
      <c r="G1722" s="223" t="s">
        <v>279</v>
      </c>
      <c r="H1722" s="224">
        <v>325</v>
      </c>
      <c r="I1722" s="225"/>
      <c r="J1722" s="226">
        <f>ROUND(I1722*H1722,2)</f>
        <v>0</v>
      </c>
      <c r="K1722" s="222" t="s">
        <v>170</v>
      </c>
      <c r="L1722" s="46"/>
      <c r="M1722" s="227" t="s">
        <v>19</v>
      </c>
      <c r="N1722" s="228" t="s">
        <v>44</v>
      </c>
      <c r="O1722" s="86"/>
      <c r="P1722" s="229">
        <f>O1722*H1722</f>
        <v>0</v>
      </c>
      <c r="Q1722" s="229">
        <v>0.00031</v>
      </c>
      <c r="R1722" s="229">
        <f>Q1722*H1722</f>
        <v>0.10075000000000001</v>
      </c>
      <c r="S1722" s="229">
        <v>0</v>
      </c>
      <c r="T1722" s="230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31" t="s">
        <v>255</v>
      </c>
      <c r="AT1722" s="231" t="s">
        <v>166</v>
      </c>
      <c r="AU1722" s="231" t="s">
        <v>106</v>
      </c>
      <c r="AY1722" s="19" t="s">
        <v>163</v>
      </c>
      <c r="BE1722" s="232">
        <f>IF(N1722="základní",J1722,0)</f>
        <v>0</v>
      </c>
      <c r="BF1722" s="232">
        <f>IF(N1722="snížená",J1722,0)</f>
        <v>0</v>
      </c>
      <c r="BG1722" s="232">
        <f>IF(N1722="zákl. přenesená",J1722,0)</f>
        <v>0</v>
      </c>
      <c r="BH1722" s="232">
        <f>IF(N1722="sníž. přenesená",J1722,0)</f>
        <v>0</v>
      </c>
      <c r="BI1722" s="232">
        <f>IF(N1722="nulová",J1722,0)</f>
        <v>0</v>
      </c>
      <c r="BJ1722" s="19" t="s">
        <v>106</v>
      </c>
      <c r="BK1722" s="232">
        <f>ROUND(I1722*H1722,2)</f>
        <v>0</v>
      </c>
      <c r="BL1722" s="19" t="s">
        <v>255</v>
      </c>
      <c r="BM1722" s="231" t="s">
        <v>3736</v>
      </c>
    </row>
    <row r="1723" s="13" customFormat="1">
      <c r="A1723" s="13"/>
      <c r="B1723" s="233"/>
      <c r="C1723" s="234"/>
      <c r="D1723" s="235" t="s">
        <v>173</v>
      </c>
      <c r="E1723" s="236" t="s">
        <v>19</v>
      </c>
      <c r="F1723" s="237" t="s">
        <v>3737</v>
      </c>
      <c r="G1723" s="234"/>
      <c r="H1723" s="238">
        <v>80</v>
      </c>
      <c r="I1723" s="239"/>
      <c r="J1723" s="234"/>
      <c r="K1723" s="234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173</v>
      </c>
      <c r="AU1723" s="244" t="s">
        <v>106</v>
      </c>
      <c r="AV1723" s="13" t="s">
        <v>106</v>
      </c>
      <c r="AW1723" s="13" t="s">
        <v>33</v>
      </c>
      <c r="AX1723" s="13" t="s">
        <v>72</v>
      </c>
      <c r="AY1723" s="244" t="s">
        <v>163</v>
      </c>
    </row>
    <row r="1724" s="13" customFormat="1">
      <c r="A1724" s="13"/>
      <c r="B1724" s="233"/>
      <c r="C1724" s="234"/>
      <c r="D1724" s="235" t="s">
        <v>173</v>
      </c>
      <c r="E1724" s="236" t="s">
        <v>19</v>
      </c>
      <c r="F1724" s="237" t="s">
        <v>3738</v>
      </c>
      <c r="G1724" s="234"/>
      <c r="H1724" s="238">
        <v>85</v>
      </c>
      <c r="I1724" s="239"/>
      <c r="J1724" s="234"/>
      <c r="K1724" s="234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173</v>
      </c>
      <c r="AU1724" s="244" t="s">
        <v>106</v>
      </c>
      <c r="AV1724" s="13" t="s">
        <v>106</v>
      </c>
      <c r="AW1724" s="13" t="s">
        <v>33</v>
      </c>
      <c r="AX1724" s="13" t="s">
        <v>72</v>
      </c>
      <c r="AY1724" s="244" t="s">
        <v>163</v>
      </c>
    </row>
    <row r="1725" s="13" customFormat="1">
      <c r="A1725" s="13"/>
      <c r="B1725" s="233"/>
      <c r="C1725" s="234"/>
      <c r="D1725" s="235" t="s">
        <v>173</v>
      </c>
      <c r="E1725" s="236" t="s">
        <v>19</v>
      </c>
      <c r="F1725" s="237" t="s">
        <v>3739</v>
      </c>
      <c r="G1725" s="234"/>
      <c r="H1725" s="238">
        <v>85</v>
      </c>
      <c r="I1725" s="239"/>
      <c r="J1725" s="234"/>
      <c r="K1725" s="234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173</v>
      </c>
      <c r="AU1725" s="244" t="s">
        <v>106</v>
      </c>
      <c r="AV1725" s="13" t="s">
        <v>106</v>
      </c>
      <c r="AW1725" s="13" t="s">
        <v>33</v>
      </c>
      <c r="AX1725" s="13" t="s">
        <v>72</v>
      </c>
      <c r="AY1725" s="244" t="s">
        <v>163</v>
      </c>
    </row>
    <row r="1726" s="13" customFormat="1">
      <c r="A1726" s="13"/>
      <c r="B1726" s="233"/>
      <c r="C1726" s="234"/>
      <c r="D1726" s="235" t="s">
        <v>173</v>
      </c>
      <c r="E1726" s="236" t="s">
        <v>19</v>
      </c>
      <c r="F1726" s="237" t="s">
        <v>3740</v>
      </c>
      <c r="G1726" s="234"/>
      <c r="H1726" s="238">
        <v>75</v>
      </c>
      <c r="I1726" s="239"/>
      <c r="J1726" s="234"/>
      <c r="K1726" s="234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173</v>
      </c>
      <c r="AU1726" s="244" t="s">
        <v>106</v>
      </c>
      <c r="AV1726" s="13" t="s">
        <v>106</v>
      </c>
      <c r="AW1726" s="13" t="s">
        <v>33</v>
      </c>
      <c r="AX1726" s="13" t="s">
        <v>72</v>
      </c>
      <c r="AY1726" s="244" t="s">
        <v>163</v>
      </c>
    </row>
    <row r="1727" s="14" customFormat="1">
      <c r="A1727" s="14"/>
      <c r="B1727" s="245"/>
      <c r="C1727" s="246"/>
      <c r="D1727" s="235" t="s">
        <v>173</v>
      </c>
      <c r="E1727" s="247" t="s">
        <v>19</v>
      </c>
      <c r="F1727" s="248" t="s">
        <v>175</v>
      </c>
      <c r="G1727" s="246"/>
      <c r="H1727" s="249">
        <v>325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173</v>
      </c>
      <c r="AU1727" s="255" t="s">
        <v>106</v>
      </c>
      <c r="AV1727" s="14" t="s">
        <v>171</v>
      </c>
      <c r="AW1727" s="14" t="s">
        <v>33</v>
      </c>
      <c r="AX1727" s="14" t="s">
        <v>80</v>
      </c>
      <c r="AY1727" s="255" t="s">
        <v>163</v>
      </c>
    </row>
    <row r="1728" s="2" customFormat="1" ht="21.75" customHeight="1">
      <c r="A1728" s="40"/>
      <c r="B1728" s="41"/>
      <c r="C1728" s="220" t="s">
        <v>3741</v>
      </c>
      <c r="D1728" s="220" t="s">
        <v>166</v>
      </c>
      <c r="E1728" s="221" t="s">
        <v>3742</v>
      </c>
      <c r="F1728" s="222" t="s">
        <v>3743</v>
      </c>
      <c r="G1728" s="223" t="s">
        <v>279</v>
      </c>
      <c r="H1728" s="224">
        <v>710</v>
      </c>
      <c r="I1728" s="225"/>
      <c r="J1728" s="226">
        <f>ROUND(I1728*H1728,2)</f>
        <v>0</v>
      </c>
      <c r="K1728" s="222" t="s">
        <v>170</v>
      </c>
      <c r="L1728" s="46"/>
      <c r="M1728" s="227" t="s">
        <v>19</v>
      </c>
      <c r="N1728" s="228" t="s">
        <v>44</v>
      </c>
      <c r="O1728" s="86"/>
      <c r="P1728" s="229">
        <f>O1728*H1728</f>
        <v>0</v>
      </c>
      <c r="Q1728" s="229">
        <v>0.00025999999999999998</v>
      </c>
      <c r="R1728" s="229">
        <f>Q1728*H1728</f>
        <v>0.18459999999999999</v>
      </c>
      <c r="S1728" s="229">
        <v>0</v>
      </c>
      <c r="T1728" s="230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31" t="s">
        <v>255</v>
      </c>
      <c r="AT1728" s="231" t="s">
        <v>166</v>
      </c>
      <c r="AU1728" s="231" t="s">
        <v>106</v>
      </c>
      <c r="AY1728" s="19" t="s">
        <v>163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9" t="s">
        <v>106</v>
      </c>
      <c r="BK1728" s="232">
        <f>ROUND(I1728*H1728,2)</f>
        <v>0</v>
      </c>
      <c r="BL1728" s="19" t="s">
        <v>255</v>
      </c>
      <c r="BM1728" s="231" t="s">
        <v>3744</v>
      </c>
    </row>
    <row r="1729" s="13" customFormat="1">
      <c r="A1729" s="13"/>
      <c r="B1729" s="233"/>
      <c r="C1729" s="234"/>
      <c r="D1729" s="235" t="s">
        <v>173</v>
      </c>
      <c r="E1729" s="236" t="s">
        <v>19</v>
      </c>
      <c r="F1729" s="237" t="s">
        <v>3745</v>
      </c>
      <c r="G1729" s="234"/>
      <c r="H1729" s="238">
        <v>170</v>
      </c>
      <c r="I1729" s="239"/>
      <c r="J1729" s="234"/>
      <c r="K1729" s="234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173</v>
      </c>
      <c r="AU1729" s="244" t="s">
        <v>106</v>
      </c>
      <c r="AV1729" s="13" t="s">
        <v>106</v>
      </c>
      <c r="AW1729" s="13" t="s">
        <v>33</v>
      </c>
      <c r="AX1729" s="13" t="s">
        <v>72</v>
      </c>
      <c r="AY1729" s="244" t="s">
        <v>163</v>
      </c>
    </row>
    <row r="1730" s="13" customFormat="1">
      <c r="A1730" s="13"/>
      <c r="B1730" s="233"/>
      <c r="C1730" s="234"/>
      <c r="D1730" s="235" t="s">
        <v>173</v>
      </c>
      <c r="E1730" s="236" t="s">
        <v>19</v>
      </c>
      <c r="F1730" s="237" t="s">
        <v>3746</v>
      </c>
      <c r="G1730" s="234"/>
      <c r="H1730" s="238">
        <v>185</v>
      </c>
      <c r="I1730" s="239"/>
      <c r="J1730" s="234"/>
      <c r="K1730" s="234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173</v>
      </c>
      <c r="AU1730" s="244" t="s">
        <v>106</v>
      </c>
      <c r="AV1730" s="13" t="s">
        <v>106</v>
      </c>
      <c r="AW1730" s="13" t="s">
        <v>33</v>
      </c>
      <c r="AX1730" s="13" t="s">
        <v>72</v>
      </c>
      <c r="AY1730" s="244" t="s">
        <v>163</v>
      </c>
    </row>
    <row r="1731" s="13" customFormat="1">
      <c r="A1731" s="13"/>
      <c r="B1731" s="233"/>
      <c r="C1731" s="234"/>
      <c r="D1731" s="235" t="s">
        <v>173</v>
      </c>
      <c r="E1731" s="236" t="s">
        <v>19</v>
      </c>
      <c r="F1731" s="237" t="s">
        <v>3747</v>
      </c>
      <c r="G1731" s="234"/>
      <c r="H1731" s="238">
        <v>185</v>
      </c>
      <c r="I1731" s="239"/>
      <c r="J1731" s="234"/>
      <c r="K1731" s="234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173</v>
      </c>
      <c r="AU1731" s="244" t="s">
        <v>106</v>
      </c>
      <c r="AV1731" s="13" t="s">
        <v>106</v>
      </c>
      <c r="AW1731" s="13" t="s">
        <v>33</v>
      </c>
      <c r="AX1731" s="13" t="s">
        <v>72</v>
      </c>
      <c r="AY1731" s="244" t="s">
        <v>163</v>
      </c>
    </row>
    <row r="1732" s="13" customFormat="1">
      <c r="A1732" s="13"/>
      <c r="B1732" s="233"/>
      <c r="C1732" s="234"/>
      <c r="D1732" s="235" t="s">
        <v>173</v>
      </c>
      <c r="E1732" s="236" t="s">
        <v>19</v>
      </c>
      <c r="F1732" s="237" t="s">
        <v>3748</v>
      </c>
      <c r="G1732" s="234"/>
      <c r="H1732" s="238">
        <v>170</v>
      </c>
      <c r="I1732" s="239"/>
      <c r="J1732" s="234"/>
      <c r="K1732" s="234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173</v>
      </c>
      <c r="AU1732" s="244" t="s">
        <v>106</v>
      </c>
      <c r="AV1732" s="13" t="s">
        <v>106</v>
      </c>
      <c r="AW1732" s="13" t="s">
        <v>33</v>
      </c>
      <c r="AX1732" s="13" t="s">
        <v>72</v>
      </c>
      <c r="AY1732" s="244" t="s">
        <v>163</v>
      </c>
    </row>
    <row r="1733" s="14" customFormat="1">
      <c r="A1733" s="14"/>
      <c r="B1733" s="245"/>
      <c r="C1733" s="246"/>
      <c r="D1733" s="235" t="s">
        <v>173</v>
      </c>
      <c r="E1733" s="247" t="s">
        <v>19</v>
      </c>
      <c r="F1733" s="248" t="s">
        <v>175</v>
      </c>
      <c r="G1733" s="246"/>
      <c r="H1733" s="249">
        <v>710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173</v>
      </c>
      <c r="AU1733" s="255" t="s">
        <v>106</v>
      </c>
      <c r="AV1733" s="14" t="s">
        <v>171</v>
      </c>
      <c r="AW1733" s="14" t="s">
        <v>33</v>
      </c>
      <c r="AX1733" s="14" t="s">
        <v>80</v>
      </c>
      <c r="AY1733" s="255" t="s">
        <v>163</v>
      </c>
    </row>
    <row r="1734" s="2" customFormat="1" ht="44.25" customHeight="1">
      <c r="A1734" s="40"/>
      <c r="B1734" s="41"/>
      <c r="C1734" s="220" t="s">
        <v>3749</v>
      </c>
      <c r="D1734" s="220" t="s">
        <v>166</v>
      </c>
      <c r="E1734" s="221" t="s">
        <v>3750</v>
      </c>
      <c r="F1734" s="222" t="s">
        <v>3751</v>
      </c>
      <c r="G1734" s="223" t="s">
        <v>262</v>
      </c>
      <c r="H1734" s="224">
        <v>38.125</v>
      </c>
      <c r="I1734" s="225"/>
      <c r="J1734" s="226">
        <f>ROUND(I1734*H1734,2)</f>
        <v>0</v>
      </c>
      <c r="K1734" s="222" t="s">
        <v>170</v>
      </c>
      <c r="L1734" s="46"/>
      <c r="M1734" s="227" t="s">
        <v>19</v>
      </c>
      <c r="N1734" s="228" t="s">
        <v>44</v>
      </c>
      <c r="O1734" s="86"/>
      <c r="P1734" s="229">
        <f>O1734*H1734</f>
        <v>0</v>
      </c>
      <c r="Q1734" s="229">
        <v>0</v>
      </c>
      <c r="R1734" s="229">
        <f>Q1734*H1734</f>
        <v>0</v>
      </c>
      <c r="S1734" s="229">
        <v>0</v>
      </c>
      <c r="T1734" s="230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31" t="s">
        <v>255</v>
      </c>
      <c r="AT1734" s="231" t="s">
        <v>166</v>
      </c>
      <c r="AU1734" s="231" t="s">
        <v>106</v>
      </c>
      <c r="AY1734" s="19" t="s">
        <v>163</v>
      </c>
      <c r="BE1734" s="232">
        <f>IF(N1734="základní",J1734,0)</f>
        <v>0</v>
      </c>
      <c r="BF1734" s="232">
        <f>IF(N1734="snížená",J1734,0)</f>
        <v>0</v>
      </c>
      <c r="BG1734" s="232">
        <f>IF(N1734="zákl. přenesená",J1734,0)</f>
        <v>0</v>
      </c>
      <c r="BH1734" s="232">
        <f>IF(N1734="sníž. přenesená",J1734,0)</f>
        <v>0</v>
      </c>
      <c r="BI1734" s="232">
        <f>IF(N1734="nulová",J1734,0)</f>
        <v>0</v>
      </c>
      <c r="BJ1734" s="19" t="s">
        <v>106</v>
      </c>
      <c r="BK1734" s="232">
        <f>ROUND(I1734*H1734,2)</f>
        <v>0</v>
      </c>
      <c r="BL1734" s="19" t="s">
        <v>255</v>
      </c>
      <c r="BM1734" s="231" t="s">
        <v>3752</v>
      </c>
    </row>
    <row r="1735" s="12" customFormat="1" ht="22.8" customHeight="1">
      <c r="A1735" s="12"/>
      <c r="B1735" s="204"/>
      <c r="C1735" s="205"/>
      <c r="D1735" s="206" t="s">
        <v>71</v>
      </c>
      <c r="E1735" s="218" t="s">
        <v>3753</v>
      </c>
      <c r="F1735" s="218" t="s">
        <v>3754</v>
      </c>
      <c r="G1735" s="205"/>
      <c r="H1735" s="205"/>
      <c r="I1735" s="208"/>
      <c r="J1735" s="219">
        <f>BK1735</f>
        <v>0</v>
      </c>
      <c r="K1735" s="205"/>
      <c r="L1735" s="210"/>
      <c r="M1735" s="211"/>
      <c r="N1735" s="212"/>
      <c r="O1735" s="212"/>
      <c r="P1735" s="213">
        <f>SUM(P1736:P1745)</f>
        <v>0</v>
      </c>
      <c r="Q1735" s="212"/>
      <c r="R1735" s="213">
        <f>SUM(R1736:R1745)</f>
        <v>5.2927000000000008</v>
      </c>
      <c r="S1735" s="212"/>
      <c r="T1735" s="214">
        <f>SUM(T1736:T1745)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15" t="s">
        <v>106</v>
      </c>
      <c r="AT1735" s="216" t="s">
        <v>71</v>
      </c>
      <c r="AU1735" s="216" t="s">
        <v>80</v>
      </c>
      <c r="AY1735" s="215" t="s">
        <v>163</v>
      </c>
      <c r="BK1735" s="217">
        <f>SUM(BK1736:BK1745)</f>
        <v>0</v>
      </c>
    </row>
    <row r="1736" s="2" customFormat="1" ht="21.75" customHeight="1">
      <c r="A1736" s="40"/>
      <c r="B1736" s="41"/>
      <c r="C1736" s="220" t="s">
        <v>3755</v>
      </c>
      <c r="D1736" s="220" t="s">
        <v>166</v>
      </c>
      <c r="E1736" s="221" t="s">
        <v>3756</v>
      </c>
      <c r="F1736" s="222" t="s">
        <v>3757</v>
      </c>
      <c r="G1736" s="223" t="s">
        <v>169</v>
      </c>
      <c r="H1736" s="224">
        <v>1500</v>
      </c>
      <c r="I1736" s="225"/>
      <c r="J1736" s="226">
        <f>ROUND(I1736*H1736,2)</f>
        <v>0</v>
      </c>
      <c r="K1736" s="222" t="s">
        <v>19</v>
      </c>
      <c r="L1736" s="46"/>
      <c r="M1736" s="227" t="s">
        <v>19</v>
      </c>
      <c r="N1736" s="228" t="s">
        <v>44</v>
      </c>
      <c r="O1736" s="86"/>
      <c r="P1736" s="229">
        <f>O1736*H1736</f>
        <v>0</v>
      </c>
      <c r="Q1736" s="229">
        <v>0.00035</v>
      </c>
      <c r="R1736" s="229">
        <f>Q1736*H1736</f>
        <v>0.52500000000000002</v>
      </c>
      <c r="S1736" s="229">
        <v>0</v>
      </c>
      <c r="T1736" s="230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31" t="s">
        <v>255</v>
      </c>
      <c r="AT1736" s="231" t="s">
        <v>166</v>
      </c>
      <c r="AU1736" s="231" t="s">
        <v>106</v>
      </c>
      <c r="AY1736" s="19" t="s">
        <v>163</v>
      </c>
      <c r="BE1736" s="232">
        <f>IF(N1736="základní",J1736,0)</f>
        <v>0</v>
      </c>
      <c r="BF1736" s="232">
        <f>IF(N1736="snížená",J1736,0)</f>
        <v>0</v>
      </c>
      <c r="BG1736" s="232">
        <f>IF(N1736="zákl. přenesená",J1736,0)</f>
        <v>0</v>
      </c>
      <c r="BH1736" s="232">
        <f>IF(N1736="sníž. přenesená",J1736,0)</f>
        <v>0</v>
      </c>
      <c r="BI1736" s="232">
        <f>IF(N1736="nulová",J1736,0)</f>
        <v>0</v>
      </c>
      <c r="BJ1736" s="19" t="s">
        <v>106</v>
      </c>
      <c r="BK1736" s="232">
        <f>ROUND(I1736*H1736,2)</f>
        <v>0</v>
      </c>
      <c r="BL1736" s="19" t="s">
        <v>255</v>
      </c>
      <c r="BM1736" s="231" t="s">
        <v>3758</v>
      </c>
    </row>
    <row r="1737" s="13" customFormat="1">
      <c r="A1737" s="13"/>
      <c r="B1737" s="233"/>
      <c r="C1737" s="234"/>
      <c r="D1737" s="235" t="s">
        <v>173</v>
      </c>
      <c r="E1737" s="236" t="s">
        <v>19</v>
      </c>
      <c r="F1737" s="237" t="s">
        <v>3759</v>
      </c>
      <c r="G1737" s="234"/>
      <c r="H1737" s="238">
        <v>1500</v>
      </c>
      <c r="I1737" s="239"/>
      <c r="J1737" s="234"/>
      <c r="K1737" s="234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173</v>
      </c>
      <c r="AU1737" s="244" t="s">
        <v>106</v>
      </c>
      <c r="AV1737" s="13" t="s">
        <v>106</v>
      </c>
      <c r="AW1737" s="13" t="s">
        <v>33</v>
      </c>
      <c r="AX1737" s="13" t="s">
        <v>72</v>
      </c>
      <c r="AY1737" s="244" t="s">
        <v>163</v>
      </c>
    </row>
    <row r="1738" s="14" customFormat="1">
      <c r="A1738" s="14"/>
      <c r="B1738" s="245"/>
      <c r="C1738" s="246"/>
      <c r="D1738" s="235" t="s">
        <v>173</v>
      </c>
      <c r="E1738" s="247" t="s">
        <v>19</v>
      </c>
      <c r="F1738" s="248" t="s">
        <v>175</v>
      </c>
      <c r="G1738" s="246"/>
      <c r="H1738" s="249">
        <v>1500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173</v>
      </c>
      <c r="AU1738" s="255" t="s">
        <v>106</v>
      </c>
      <c r="AV1738" s="14" t="s">
        <v>171</v>
      </c>
      <c r="AW1738" s="14" t="s">
        <v>33</v>
      </c>
      <c r="AX1738" s="14" t="s">
        <v>80</v>
      </c>
      <c r="AY1738" s="255" t="s">
        <v>163</v>
      </c>
    </row>
    <row r="1739" s="2" customFormat="1" ht="21.75" customHeight="1">
      <c r="A1739" s="40"/>
      <c r="B1739" s="41"/>
      <c r="C1739" s="220" t="s">
        <v>3760</v>
      </c>
      <c r="D1739" s="220" t="s">
        <v>166</v>
      </c>
      <c r="E1739" s="221" t="s">
        <v>3761</v>
      </c>
      <c r="F1739" s="222" t="s">
        <v>3762</v>
      </c>
      <c r="G1739" s="223" t="s">
        <v>169</v>
      </c>
      <c r="H1739" s="224">
        <v>9730</v>
      </c>
      <c r="I1739" s="225"/>
      <c r="J1739" s="226">
        <f>ROUND(I1739*H1739,2)</f>
        <v>0</v>
      </c>
      <c r="K1739" s="222" t="s">
        <v>170</v>
      </c>
      <c r="L1739" s="46"/>
      <c r="M1739" s="227" t="s">
        <v>19</v>
      </c>
      <c r="N1739" s="228" t="s">
        <v>44</v>
      </c>
      <c r="O1739" s="86"/>
      <c r="P1739" s="229">
        <f>O1739*H1739</f>
        <v>0</v>
      </c>
      <c r="Q1739" s="229">
        <v>0.00021000000000000001</v>
      </c>
      <c r="R1739" s="229">
        <f>Q1739*H1739</f>
        <v>2.0432999999999999</v>
      </c>
      <c r="S1739" s="229">
        <v>0</v>
      </c>
      <c r="T1739" s="230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31" t="s">
        <v>255</v>
      </c>
      <c r="AT1739" s="231" t="s">
        <v>166</v>
      </c>
      <c r="AU1739" s="231" t="s">
        <v>106</v>
      </c>
      <c r="AY1739" s="19" t="s">
        <v>163</v>
      </c>
      <c r="BE1739" s="232">
        <f>IF(N1739="základní",J1739,0)</f>
        <v>0</v>
      </c>
      <c r="BF1739" s="232">
        <f>IF(N1739="snížená",J1739,0)</f>
        <v>0</v>
      </c>
      <c r="BG1739" s="232">
        <f>IF(N1739="zákl. přenesená",J1739,0)</f>
        <v>0</v>
      </c>
      <c r="BH1739" s="232">
        <f>IF(N1739="sníž. přenesená",J1739,0)</f>
        <v>0</v>
      </c>
      <c r="BI1739" s="232">
        <f>IF(N1739="nulová",J1739,0)</f>
        <v>0</v>
      </c>
      <c r="BJ1739" s="19" t="s">
        <v>106</v>
      </c>
      <c r="BK1739" s="232">
        <f>ROUND(I1739*H1739,2)</f>
        <v>0</v>
      </c>
      <c r="BL1739" s="19" t="s">
        <v>255</v>
      </c>
      <c r="BM1739" s="231" t="s">
        <v>3763</v>
      </c>
    </row>
    <row r="1740" s="13" customFormat="1">
      <c r="A1740" s="13"/>
      <c r="B1740" s="233"/>
      <c r="C1740" s="234"/>
      <c r="D1740" s="235" t="s">
        <v>173</v>
      </c>
      <c r="E1740" s="236" t="s">
        <v>19</v>
      </c>
      <c r="F1740" s="237" t="s">
        <v>990</v>
      </c>
      <c r="G1740" s="234"/>
      <c r="H1740" s="238">
        <v>9730</v>
      </c>
      <c r="I1740" s="239"/>
      <c r="J1740" s="234"/>
      <c r="K1740" s="234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173</v>
      </c>
      <c r="AU1740" s="244" t="s">
        <v>106</v>
      </c>
      <c r="AV1740" s="13" t="s">
        <v>106</v>
      </c>
      <c r="AW1740" s="13" t="s">
        <v>33</v>
      </c>
      <c r="AX1740" s="13" t="s">
        <v>80</v>
      </c>
      <c r="AY1740" s="244" t="s">
        <v>163</v>
      </c>
    </row>
    <row r="1741" s="2" customFormat="1" ht="21.75" customHeight="1">
      <c r="A1741" s="40"/>
      <c r="B1741" s="41"/>
      <c r="C1741" s="220" t="s">
        <v>3764</v>
      </c>
      <c r="D1741" s="220" t="s">
        <v>166</v>
      </c>
      <c r="E1741" s="221" t="s">
        <v>3765</v>
      </c>
      <c r="F1741" s="222" t="s">
        <v>3766</v>
      </c>
      <c r="G1741" s="223" t="s">
        <v>169</v>
      </c>
      <c r="H1741" s="224">
        <v>9730</v>
      </c>
      <c r="I1741" s="225"/>
      <c r="J1741" s="226">
        <f>ROUND(I1741*H1741,2)</f>
        <v>0</v>
      </c>
      <c r="K1741" s="222" t="s">
        <v>170</v>
      </c>
      <c r="L1741" s="46"/>
      <c r="M1741" s="227" t="s">
        <v>19</v>
      </c>
      <c r="N1741" s="228" t="s">
        <v>44</v>
      </c>
      <c r="O1741" s="86"/>
      <c r="P1741" s="229">
        <f>O1741*H1741</f>
        <v>0</v>
      </c>
      <c r="Q1741" s="229">
        <v>0.00025999999999999998</v>
      </c>
      <c r="R1741" s="229">
        <f>Q1741*H1741</f>
        <v>2.5297999999999998</v>
      </c>
      <c r="S1741" s="229">
        <v>0</v>
      </c>
      <c r="T1741" s="230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31" t="s">
        <v>255</v>
      </c>
      <c r="AT1741" s="231" t="s">
        <v>166</v>
      </c>
      <c r="AU1741" s="231" t="s">
        <v>106</v>
      </c>
      <c r="AY1741" s="19" t="s">
        <v>163</v>
      </c>
      <c r="BE1741" s="232">
        <f>IF(N1741="základní",J1741,0)</f>
        <v>0</v>
      </c>
      <c r="BF1741" s="232">
        <f>IF(N1741="snížená",J1741,0)</f>
        <v>0</v>
      </c>
      <c r="BG1741" s="232">
        <f>IF(N1741="zákl. přenesená",J1741,0)</f>
        <v>0</v>
      </c>
      <c r="BH1741" s="232">
        <f>IF(N1741="sníž. přenesená",J1741,0)</f>
        <v>0</v>
      </c>
      <c r="BI1741" s="232">
        <f>IF(N1741="nulová",J1741,0)</f>
        <v>0</v>
      </c>
      <c r="BJ1741" s="19" t="s">
        <v>106</v>
      </c>
      <c r="BK1741" s="232">
        <f>ROUND(I1741*H1741,2)</f>
        <v>0</v>
      </c>
      <c r="BL1741" s="19" t="s">
        <v>255</v>
      </c>
      <c r="BM1741" s="231" t="s">
        <v>3767</v>
      </c>
    </row>
    <row r="1742" s="13" customFormat="1">
      <c r="A1742" s="13"/>
      <c r="B1742" s="233"/>
      <c r="C1742" s="234"/>
      <c r="D1742" s="235" t="s">
        <v>173</v>
      </c>
      <c r="E1742" s="236" t="s">
        <v>19</v>
      </c>
      <c r="F1742" s="237" t="s">
        <v>3768</v>
      </c>
      <c r="G1742" s="234"/>
      <c r="H1742" s="238">
        <v>9730</v>
      </c>
      <c r="I1742" s="239"/>
      <c r="J1742" s="234"/>
      <c r="K1742" s="234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173</v>
      </c>
      <c r="AU1742" s="244" t="s">
        <v>106</v>
      </c>
      <c r="AV1742" s="13" t="s">
        <v>106</v>
      </c>
      <c r="AW1742" s="13" t="s">
        <v>33</v>
      </c>
      <c r="AX1742" s="13" t="s">
        <v>72</v>
      </c>
      <c r="AY1742" s="244" t="s">
        <v>163</v>
      </c>
    </row>
    <row r="1743" s="14" customFormat="1">
      <c r="A1743" s="14"/>
      <c r="B1743" s="245"/>
      <c r="C1743" s="246"/>
      <c r="D1743" s="235" t="s">
        <v>173</v>
      </c>
      <c r="E1743" s="247" t="s">
        <v>990</v>
      </c>
      <c r="F1743" s="248" t="s">
        <v>175</v>
      </c>
      <c r="G1743" s="246"/>
      <c r="H1743" s="249">
        <v>9730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173</v>
      </c>
      <c r="AU1743" s="255" t="s">
        <v>106</v>
      </c>
      <c r="AV1743" s="14" t="s">
        <v>171</v>
      </c>
      <c r="AW1743" s="14" t="s">
        <v>33</v>
      </c>
      <c r="AX1743" s="14" t="s">
        <v>80</v>
      </c>
      <c r="AY1743" s="255" t="s">
        <v>163</v>
      </c>
    </row>
    <row r="1744" s="2" customFormat="1" ht="44.25" customHeight="1">
      <c r="A1744" s="40"/>
      <c r="B1744" s="41"/>
      <c r="C1744" s="220" t="s">
        <v>3769</v>
      </c>
      <c r="D1744" s="220" t="s">
        <v>166</v>
      </c>
      <c r="E1744" s="221" t="s">
        <v>3770</v>
      </c>
      <c r="F1744" s="222" t="s">
        <v>3771</v>
      </c>
      <c r="G1744" s="223" t="s">
        <v>169</v>
      </c>
      <c r="H1744" s="224">
        <v>9730</v>
      </c>
      <c r="I1744" s="225"/>
      <c r="J1744" s="226">
        <f>ROUND(I1744*H1744,2)</f>
        <v>0</v>
      </c>
      <c r="K1744" s="222" t="s">
        <v>170</v>
      </c>
      <c r="L1744" s="46"/>
      <c r="M1744" s="227" t="s">
        <v>19</v>
      </c>
      <c r="N1744" s="228" t="s">
        <v>44</v>
      </c>
      <c r="O1744" s="86"/>
      <c r="P1744" s="229">
        <f>O1744*H1744</f>
        <v>0</v>
      </c>
      <c r="Q1744" s="229">
        <v>2.0000000000000002E-05</v>
      </c>
      <c r="R1744" s="229">
        <f>Q1744*H1744</f>
        <v>0.19460000000000002</v>
      </c>
      <c r="S1744" s="229">
        <v>0</v>
      </c>
      <c r="T1744" s="230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31" t="s">
        <v>255</v>
      </c>
      <c r="AT1744" s="231" t="s">
        <v>166</v>
      </c>
      <c r="AU1744" s="231" t="s">
        <v>106</v>
      </c>
      <c r="AY1744" s="19" t="s">
        <v>163</v>
      </c>
      <c r="BE1744" s="232">
        <f>IF(N1744="základní",J1744,0)</f>
        <v>0</v>
      </c>
      <c r="BF1744" s="232">
        <f>IF(N1744="snížená",J1744,0)</f>
        <v>0</v>
      </c>
      <c r="BG1744" s="232">
        <f>IF(N1744="zákl. přenesená",J1744,0)</f>
        <v>0</v>
      </c>
      <c r="BH1744" s="232">
        <f>IF(N1744="sníž. přenesená",J1744,0)</f>
        <v>0</v>
      </c>
      <c r="BI1744" s="232">
        <f>IF(N1744="nulová",J1744,0)</f>
        <v>0</v>
      </c>
      <c r="BJ1744" s="19" t="s">
        <v>106</v>
      </c>
      <c r="BK1744" s="232">
        <f>ROUND(I1744*H1744,2)</f>
        <v>0</v>
      </c>
      <c r="BL1744" s="19" t="s">
        <v>255</v>
      </c>
      <c r="BM1744" s="231" t="s">
        <v>3772</v>
      </c>
    </row>
    <row r="1745" s="13" customFormat="1">
      <c r="A1745" s="13"/>
      <c r="B1745" s="233"/>
      <c r="C1745" s="234"/>
      <c r="D1745" s="235" t="s">
        <v>173</v>
      </c>
      <c r="E1745" s="236" t="s">
        <v>19</v>
      </c>
      <c r="F1745" s="237" t="s">
        <v>990</v>
      </c>
      <c r="G1745" s="234"/>
      <c r="H1745" s="238">
        <v>9730</v>
      </c>
      <c r="I1745" s="239"/>
      <c r="J1745" s="234"/>
      <c r="K1745" s="234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173</v>
      </c>
      <c r="AU1745" s="244" t="s">
        <v>106</v>
      </c>
      <c r="AV1745" s="13" t="s">
        <v>106</v>
      </c>
      <c r="AW1745" s="13" t="s">
        <v>33</v>
      </c>
      <c r="AX1745" s="13" t="s">
        <v>80</v>
      </c>
      <c r="AY1745" s="244" t="s">
        <v>163</v>
      </c>
    </row>
    <row r="1746" s="12" customFormat="1" ht="25.92" customHeight="1">
      <c r="A1746" s="12"/>
      <c r="B1746" s="204"/>
      <c r="C1746" s="205"/>
      <c r="D1746" s="206" t="s">
        <v>71</v>
      </c>
      <c r="E1746" s="207" t="s">
        <v>1127</v>
      </c>
      <c r="F1746" s="207" t="s">
        <v>3773</v>
      </c>
      <c r="G1746" s="205"/>
      <c r="H1746" s="205"/>
      <c r="I1746" s="208"/>
      <c r="J1746" s="209">
        <f>BK1746</f>
        <v>0</v>
      </c>
      <c r="K1746" s="205"/>
      <c r="L1746" s="210"/>
      <c r="M1746" s="211"/>
      <c r="N1746" s="212"/>
      <c r="O1746" s="212"/>
      <c r="P1746" s="213">
        <f>P1747</f>
        <v>0</v>
      </c>
      <c r="Q1746" s="212"/>
      <c r="R1746" s="213">
        <f>R1747</f>
        <v>0</v>
      </c>
      <c r="S1746" s="212"/>
      <c r="T1746" s="214">
        <f>T1747</f>
        <v>0</v>
      </c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R1746" s="215" t="s">
        <v>181</v>
      </c>
      <c r="AT1746" s="216" t="s">
        <v>71</v>
      </c>
      <c r="AU1746" s="216" t="s">
        <v>72</v>
      </c>
      <c r="AY1746" s="215" t="s">
        <v>163</v>
      </c>
      <c r="BK1746" s="217">
        <f>BK1747</f>
        <v>0</v>
      </c>
    </row>
    <row r="1747" s="12" customFormat="1" ht="22.8" customHeight="1">
      <c r="A1747" s="12"/>
      <c r="B1747" s="204"/>
      <c r="C1747" s="205"/>
      <c r="D1747" s="206" t="s">
        <v>71</v>
      </c>
      <c r="E1747" s="218" t="s">
        <v>3774</v>
      </c>
      <c r="F1747" s="218" t="s">
        <v>3775</v>
      </c>
      <c r="G1747" s="205"/>
      <c r="H1747" s="205"/>
      <c r="I1747" s="208"/>
      <c r="J1747" s="219">
        <f>BK1747</f>
        <v>0</v>
      </c>
      <c r="K1747" s="205"/>
      <c r="L1747" s="210"/>
      <c r="M1747" s="211"/>
      <c r="N1747" s="212"/>
      <c r="O1747" s="212"/>
      <c r="P1747" s="213">
        <f>SUM(P1748:P1751)</f>
        <v>0</v>
      </c>
      <c r="Q1747" s="212"/>
      <c r="R1747" s="213">
        <f>SUM(R1748:R1751)</f>
        <v>0</v>
      </c>
      <c r="S1747" s="212"/>
      <c r="T1747" s="214">
        <f>SUM(T1748:T1751)</f>
        <v>0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5" t="s">
        <v>181</v>
      </c>
      <c r="AT1747" s="216" t="s">
        <v>71</v>
      </c>
      <c r="AU1747" s="216" t="s">
        <v>80</v>
      </c>
      <c r="AY1747" s="215" t="s">
        <v>163</v>
      </c>
      <c r="BK1747" s="217">
        <f>SUM(BK1748:BK1751)</f>
        <v>0</v>
      </c>
    </row>
    <row r="1748" s="2" customFormat="1" ht="44.25" customHeight="1">
      <c r="A1748" s="40"/>
      <c r="B1748" s="41"/>
      <c r="C1748" s="220" t="s">
        <v>3776</v>
      </c>
      <c r="D1748" s="220" t="s">
        <v>166</v>
      </c>
      <c r="E1748" s="221" t="s">
        <v>3777</v>
      </c>
      <c r="F1748" s="222" t="s">
        <v>3778</v>
      </c>
      <c r="G1748" s="223" t="s">
        <v>420</v>
      </c>
      <c r="H1748" s="224">
        <v>1</v>
      </c>
      <c r="I1748" s="225"/>
      <c r="J1748" s="226">
        <f>ROUND(I1748*H1748,2)</f>
        <v>0</v>
      </c>
      <c r="K1748" s="222" t="s">
        <v>19</v>
      </c>
      <c r="L1748" s="46"/>
      <c r="M1748" s="227" t="s">
        <v>19</v>
      </c>
      <c r="N1748" s="228" t="s">
        <v>44</v>
      </c>
      <c r="O1748" s="86"/>
      <c r="P1748" s="229">
        <f>O1748*H1748</f>
        <v>0</v>
      </c>
      <c r="Q1748" s="229">
        <v>0</v>
      </c>
      <c r="R1748" s="229">
        <f>Q1748*H1748</f>
        <v>0</v>
      </c>
      <c r="S1748" s="229">
        <v>0</v>
      </c>
      <c r="T1748" s="230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31" t="s">
        <v>255</v>
      </c>
      <c r="AT1748" s="231" t="s">
        <v>166</v>
      </c>
      <c r="AU1748" s="231" t="s">
        <v>106</v>
      </c>
      <c r="AY1748" s="19" t="s">
        <v>163</v>
      </c>
      <c r="BE1748" s="232">
        <f>IF(N1748="základní",J1748,0)</f>
        <v>0</v>
      </c>
      <c r="BF1748" s="232">
        <f>IF(N1748="snížená",J1748,0)</f>
        <v>0</v>
      </c>
      <c r="BG1748" s="232">
        <f>IF(N1748="zákl. přenesená",J1748,0)</f>
        <v>0</v>
      </c>
      <c r="BH1748" s="232">
        <f>IF(N1748="sníž. přenesená",J1748,0)</f>
        <v>0</v>
      </c>
      <c r="BI1748" s="232">
        <f>IF(N1748="nulová",J1748,0)</f>
        <v>0</v>
      </c>
      <c r="BJ1748" s="19" t="s">
        <v>106</v>
      </c>
      <c r="BK1748" s="232">
        <f>ROUND(I1748*H1748,2)</f>
        <v>0</v>
      </c>
      <c r="BL1748" s="19" t="s">
        <v>255</v>
      </c>
      <c r="BM1748" s="231" t="s">
        <v>3779</v>
      </c>
    </row>
    <row r="1749" s="13" customFormat="1">
      <c r="A1749" s="13"/>
      <c r="B1749" s="233"/>
      <c r="C1749" s="234"/>
      <c r="D1749" s="235" t="s">
        <v>173</v>
      </c>
      <c r="E1749" s="236" t="s">
        <v>19</v>
      </c>
      <c r="F1749" s="237" t="s">
        <v>3780</v>
      </c>
      <c r="G1749" s="234"/>
      <c r="H1749" s="238">
        <v>1</v>
      </c>
      <c r="I1749" s="239"/>
      <c r="J1749" s="234"/>
      <c r="K1749" s="234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173</v>
      </c>
      <c r="AU1749" s="244" t="s">
        <v>106</v>
      </c>
      <c r="AV1749" s="13" t="s">
        <v>106</v>
      </c>
      <c r="AW1749" s="13" t="s">
        <v>33</v>
      </c>
      <c r="AX1749" s="13" t="s">
        <v>80</v>
      </c>
      <c r="AY1749" s="244" t="s">
        <v>163</v>
      </c>
    </row>
    <row r="1750" s="2" customFormat="1" ht="44.25" customHeight="1">
      <c r="A1750" s="40"/>
      <c r="B1750" s="41"/>
      <c r="C1750" s="220" t="s">
        <v>3781</v>
      </c>
      <c r="D1750" s="220" t="s">
        <v>166</v>
      </c>
      <c r="E1750" s="221" t="s">
        <v>3782</v>
      </c>
      <c r="F1750" s="222" t="s">
        <v>3783</v>
      </c>
      <c r="G1750" s="223" t="s">
        <v>420</v>
      </c>
      <c r="H1750" s="224">
        <v>1</v>
      </c>
      <c r="I1750" s="225"/>
      <c r="J1750" s="226">
        <f>ROUND(I1750*H1750,2)</f>
        <v>0</v>
      </c>
      <c r="K1750" s="222" t="s">
        <v>19</v>
      </c>
      <c r="L1750" s="46"/>
      <c r="M1750" s="227" t="s">
        <v>19</v>
      </c>
      <c r="N1750" s="228" t="s">
        <v>44</v>
      </c>
      <c r="O1750" s="86"/>
      <c r="P1750" s="229">
        <f>O1750*H1750</f>
        <v>0</v>
      </c>
      <c r="Q1750" s="229">
        <v>0</v>
      </c>
      <c r="R1750" s="229">
        <f>Q1750*H1750</f>
        <v>0</v>
      </c>
      <c r="S1750" s="229">
        <v>0</v>
      </c>
      <c r="T1750" s="230">
        <f>S1750*H1750</f>
        <v>0</v>
      </c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R1750" s="231" t="s">
        <v>501</v>
      </c>
      <c r="AT1750" s="231" t="s">
        <v>166</v>
      </c>
      <c r="AU1750" s="231" t="s">
        <v>106</v>
      </c>
      <c r="AY1750" s="19" t="s">
        <v>163</v>
      </c>
      <c r="BE1750" s="232">
        <f>IF(N1750="základní",J1750,0)</f>
        <v>0</v>
      </c>
      <c r="BF1750" s="232">
        <f>IF(N1750="snížená",J1750,0)</f>
        <v>0</v>
      </c>
      <c r="BG1750" s="232">
        <f>IF(N1750="zákl. přenesená",J1750,0)</f>
        <v>0</v>
      </c>
      <c r="BH1750" s="232">
        <f>IF(N1750="sníž. přenesená",J1750,0)</f>
        <v>0</v>
      </c>
      <c r="BI1750" s="232">
        <f>IF(N1750="nulová",J1750,0)</f>
        <v>0</v>
      </c>
      <c r="BJ1750" s="19" t="s">
        <v>106</v>
      </c>
      <c r="BK1750" s="232">
        <f>ROUND(I1750*H1750,2)</f>
        <v>0</v>
      </c>
      <c r="BL1750" s="19" t="s">
        <v>501</v>
      </c>
      <c r="BM1750" s="231" t="s">
        <v>3784</v>
      </c>
    </row>
    <row r="1751" s="13" customFormat="1">
      <c r="A1751" s="13"/>
      <c r="B1751" s="233"/>
      <c r="C1751" s="234"/>
      <c r="D1751" s="235" t="s">
        <v>173</v>
      </c>
      <c r="E1751" s="236" t="s">
        <v>19</v>
      </c>
      <c r="F1751" s="237" t="s">
        <v>3785</v>
      </c>
      <c r="G1751" s="234"/>
      <c r="H1751" s="238">
        <v>1</v>
      </c>
      <c r="I1751" s="239"/>
      <c r="J1751" s="234"/>
      <c r="K1751" s="234"/>
      <c r="L1751" s="240"/>
      <c r="M1751" s="293"/>
      <c r="N1751" s="294"/>
      <c r="O1751" s="294"/>
      <c r="P1751" s="294"/>
      <c r="Q1751" s="294"/>
      <c r="R1751" s="294"/>
      <c r="S1751" s="294"/>
      <c r="T1751" s="29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173</v>
      </c>
      <c r="AU1751" s="244" t="s">
        <v>106</v>
      </c>
      <c r="AV1751" s="13" t="s">
        <v>106</v>
      </c>
      <c r="AW1751" s="13" t="s">
        <v>33</v>
      </c>
      <c r="AX1751" s="13" t="s">
        <v>80</v>
      </c>
      <c r="AY1751" s="244" t="s">
        <v>163</v>
      </c>
    </row>
    <row r="1752" s="2" customFormat="1" ht="6.96" customHeight="1">
      <c r="A1752" s="40"/>
      <c r="B1752" s="61"/>
      <c r="C1752" s="62"/>
      <c r="D1752" s="62"/>
      <c r="E1752" s="62"/>
      <c r="F1752" s="62"/>
      <c r="G1752" s="62"/>
      <c r="H1752" s="62"/>
      <c r="I1752" s="168"/>
      <c r="J1752" s="62"/>
      <c r="K1752" s="62"/>
      <c r="L1752" s="46"/>
      <c r="M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</row>
  </sheetData>
  <sheetProtection sheet="1" autoFilter="0" formatColumns="0" formatRows="0" objects="1" scenarios="1" spinCount="100000" saltValue="ZZj8GOKYsMIZwPt6vHwIxMmCI3tViAaO73vbi2pImTFHZu1PxoL70TiAtZ6GVwmmEMhJVWlCqwJUZFXImneRFQ==" hashValue="m+txaWhPWBCkxO1zlWwaANF+b+lO9Aw+X9Wz4V+25NXwCYckaEhmucA0aajfvNfS9wCfg+onAuuvPObpgr7aow==" algorithmName="SHA-512" password="CC35"/>
  <autoFilter ref="C105:K1751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40" t="s">
        <v>3786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03 - Profese - ZTI, zařízení pro vytápění , plynová zařízení a přeložka venkov. vodovodu a plynovodu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75" customHeight="1">
      <c r="A71" s="40"/>
      <c r="B71" s="41"/>
      <c r="C71" s="42"/>
      <c r="D71" s="42"/>
      <c r="E71" s="71" t="str">
        <f>E9</f>
        <v xml:space="preserve">03 - Profese - ZTI, zařízení pro vytápění , plynová zařízení a přeložka venkov. vodovodu a plynovodu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33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3787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3788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gR/NrxXB8OSlFuUSulupK9it1AIh/AqyTlsPKGjcKdSNTlvaje+GOkoiUVC6LjK0Q3FAcfMgBoGYWiL8zqqoLQ==" hashValue="aZuWxDJhng00XD9inPrTlujAvKSJpWfyMUE+J+G48Ru8Ym9B9ybPWP7KVRx4dX2W2gv+5TlNNjJuDkJE0ZKms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3789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Elektro - silnoproud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04 - Elektro - silnoproud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3790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3791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Zx69TVtsPHlxhi9mqrc5SOSEs7o5mIkFKTwUCC+iMqD1X5zWLxSrGFbncwKhPjPSNysU8IpowUOfqTITFcLCBQ==" hashValue="ofr8eRgV72pdllCDgDHqpQz1A1GfewR4tpmdcQJ6Ek+SHdfE10XxSzR/DiNpUwn+4+mVHTNZPmCi4bxxQ7521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3792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Elektro - slaboproud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05 - Elektro - slaboproud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3793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3794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UhSFI05v9emhOPYS6RoTyDMha64ehtH2kviJfOKpGQz7dCasnS+RgNgs2xYjI9FcJmdQk48eWNF9HaU2LMNeYg==" hashValue="da+nvDlw9NHlgM0b9I+TGlt7nGSHFBErfHm5eXuJhVylXLE6VFpSr+aY8SDI19HPPaXeEubw4iT7BI0B5dile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3795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Elektro - bleskosvod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06 - Elektro - bleskosvod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3796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3797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NFko+H3eqQK5vBKCMo1aS4OdaxGfinq6ZEcRJ6a1ZxA2UIPHoSxDRC5HrKf3Bif9fMYR2e28BCTcmqBAY2WdLw==" hashValue="qtHBrONwIrQavGurkXa8d6mkFDolX0ZFBCNhDxZbEMK/IBGNVFaltCZiNOaaDSeHjQp9RqWMw+2vMjlR6g3et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3798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06A - Měření a regulace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06A - Měření a regulace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3799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3800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vMOBTAsqCXI/Mw/qnk1cBv+eS467Pe0wCvyhdgZfPrFC0sQoRsGLyWkZoKyVBUPBU0o2Pt9D4EWSTNm2q5UNyA==" hashValue="TvUUZK2PVDCfnPD7BZUMYOHvKSppp/rmkNe4RV//IJRMlaHAsdzty076h2K4wadk92R497rW3VvuNvbwu9G1G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3801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Vzduchotechnika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07 - Vzduchotechnika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3802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3803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vN3BRIS0+dBK1eaSL+kWMC2m7H7rLXtwzg1W/bpoB+0BLGASuLPpYtNC2x/hBfdqaDeSxAUC0Ejfsvof2S080Q==" hashValue="AWFvbKyfOU54OK7qbGOE6KwUhqFmPVcMC1DJNeqKPC14rMckMtW8zoiDYhXURfkN39RVU4GRqdIGG/nskUAiB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271" t="s">
        <v>3804</v>
      </c>
      <c r="BA2" s="271" t="s">
        <v>3805</v>
      </c>
      <c r="BB2" s="271" t="s">
        <v>19</v>
      </c>
      <c r="BC2" s="271" t="s">
        <v>3806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  <c r="AZ3" s="271" t="s">
        <v>3807</v>
      </c>
      <c r="BA3" s="271" t="s">
        <v>3808</v>
      </c>
      <c r="BB3" s="271" t="s">
        <v>19</v>
      </c>
      <c r="BC3" s="271" t="s">
        <v>2133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3809</v>
      </c>
      <c r="BA4" s="271" t="s">
        <v>3810</v>
      </c>
      <c r="BB4" s="271" t="s">
        <v>19</v>
      </c>
      <c r="BC4" s="271" t="s">
        <v>378</v>
      </c>
      <c r="BD4" s="271" t="s">
        <v>106</v>
      </c>
    </row>
    <row r="5" s="1" customFormat="1" ht="6.96" customHeight="1">
      <c r="B5" s="22"/>
      <c r="I5" s="130"/>
      <c r="L5" s="22"/>
      <c r="AZ5" s="271" t="s">
        <v>3811</v>
      </c>
      <c r="BA5" s="271" t="s">
        <v>3812</v>
      </c>
      <c r="BB5" s="271" t="s">
        <v>19</v>
      </c>
      <c r="BC5" s="271" t="s">
        <v>3813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3814</v>
      </c>
      <c r="BA6" s="271" t="s">
        <v>3815</v>
      </c>
      <c r="BB6" s="271" t="s">
        <v>19</v>
      </c>
      <c r="BC6" s="271" t="s">
        <v>8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3816</v>
      </c>
      <c r="BA7" s="271" t="s">
        <v>3817</v>
      </c>
      <c r="BB7" s="271" t="s">
        <v>19</v>
      </c>
      <c r="BC7" s="271" t="s">
        <v>3818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3819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ROUND(J87,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ROUND((SUM(BE87:BE248)),  2)</f>
        <v>0</v>
      </c>
      <c r="G33" s="40"/>
      <c r="H33" s="40"/>
      <c r="I33" s="157">
        <v>0.20999999999999999</v>
      </c>
      <c r="J33" s="156">
        <f>ROUND(((SUM(BE87:BE248))*I33),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ROUND((SUM(BF87:BF248)),  2)</f>
        <v>0</v>
      </c>
      <c r="G34" s="40"/>
      <c r="H34" s="40"/>
      <c r="I34" s="157">
        <v>0.14999999999999999</v>
      </c>
      <c r="J34" s="156">
        <f>ROUND(((SUM(BF87:BF248))*I34),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ROUND((SUM(BG87:BG248)),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ROUND((SUM(BH87:BH248)),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ROUND((SUM(BI87:BI248)),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Komunikace a zpevněné plochy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3820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J120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1050</v>
      </c>
      <c r="E63" s="188"/>
      <c r="F63" s="188"/>
      <c r="G63" s="188"/>
      <c r="H63" s="188"/>
      <c r="I63" s="189"/>
      <c r="J63" s="190">
        <f>J125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3821</v>
      </c>
      <c r="E64" s="188"/>
      <c r="F64" s="188"/>
      <c r="G64" s="188"/>
      <c r="H64" s="188"/>
      <c r="I64" s="189"/>
      <c r="J64" s="190">
        <f>J127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124</v>
      </c>
      <c r="E65" s="188"/>
      <c r="F65" s="188"/>
      <c r="G65" s="188"/>
      <c r="H65" s="188"/>
      <c r="I65" s="189"/>
      <c r="J65" s="190">
        <f>J204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125</v>
      </c>
      <c r="E66" s="188"/>
      <c r="F66" s="188"/>
      <c r="G66" s="188"/>
      <c r="H66" s="188"/>
      <c r="I66" s="189"/>
      <c r="J66" s="190">
        <f>J230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J247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148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3.25" customHeight="1">
      <c r="A77" s="40"/>
      <c r="B77" s="41"/>
      <c r="C77" s="42"/>
      <c r="D77" s="42"/>
      <c r="E77" s="172" t="str">
        <f>E7</f>
        <v xml:space="preserve">Pobytové služby pro  seniory v objektu č.p.431  areálu nemocnice Opočno_FINAL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117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08 - Komunikace a zpevněné plochy 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č.p.431, areál nemocnice Opočno </v>
      </c>
      <c r="G81" s="42"/>
      <c r="H81" s="42"/>
      <c r="I81" s="142" t="s">
        <v>23</v>
      </c>
      <c r="J81" s="74" t="str">
        <f>IF(J12="","",J12)</f>
        <v>28. 11. 2019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KÚ Královehradeckého kraje,Pivovarské nám.1245,HK </v>
      </c>
      <c r="G83" s="42"/>
      <c r="H83" s="42"/>
      <c r="I83" s="142" t="s">
        <v>31</v>
      </c>
      <c r="J83" s="38" t="str">
        <f>E21</f>
        <v>Projecticon s.r.o.,A Kopeckého 151,Nový Hrádek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142" t="s">
        <v>34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149</v>
      </c>
      <c r="D86" s="195" t="s">
        <v>57</v>
      </c>
      <c r="E86" s="195" t="s">
        <v>53</v>
      </c>
      <c r="F86" s="195" t="s">
        <v>54</v>
      </c>
      <c r="G86" s="195" t="s">
        <v>150</v>
      </c>
      <c r="H86" s="195" t="s">
        <v>151</v>
      </c>
      <c r="I86" s="196" t="s">
        <v>152</v>
      </c>
      <c r="J86" s="195" t="s">
        <v>121</v>
      </c>
      <c r="K86" s="197" t="s">
        <v>153</v>
      </c>
      <c r="L86" s="198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</f>
        <v>0</v>
      </c>
      <c r="Q87" s="98"/>
      <c r="R87" s="201">
        <f>R88</f>
        <v>751.49346999999989</v>
      </c>
      <c r="S87" s="98"/>
      <c r="T87" s="202">
        <f>T88</f>
        <v>538.86500000000001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203">
        <f>BK88</f>
        <v>0</v>
      </c>
    </row>
    <row r="88" s="12" customFormat="1" ht="25.92" customHeight="1">
      <c r="A88" s="12"/>
      <c r="B88" s="204"/>
      <c r="C88" s="205"/>
      <c r="D88" s="206" t="s">
        <v>71</v>
      </c>
      <c r="E88" s="207" t="s">
        <v>161</v>
      </c>
      <c r="F88" s="207" t="s">
        <v>162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P89+P120+P125+P127+P204+P230+P247</f>
        <v>0</v>
      </c>
      <c r="Q88" s="212"/>
      <c r="R88" s="213">
        <f>R89+R120+R125+R127+R204+R230+R247</f>
        <v>751.49346999999989</v>
      </c>
      <c r="S88" s="212"/>
      <c r="T88" s="214">
        <f>T89+T120+T125+T127+T204+T230+T247</f>
        <v>538.86500000000001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80</v>
      </c>
      <c r="AT88" s="216" t="s">
        <v>71</v>
      </c>
      <c r="AU88" s="216" t="s">
        <v>72</v>
      </c>
      <c r="AY88" s="215" t="s">
        <v>163</v>
      </c>
      <c r="BK88" s="217">
        <f>BK89+BK120+BK125+BK127+BK204+BK230+BK247</f>
        <v>0</v>
      </c>
    </row>
    <row r="89" s="12" customFormat="1" ht="22.8" customHeight="1">
      <c r="A89" s="12"/>
      <c r="B89" s="204"/>
      <c r="C89" s="205"/>
      <c r="D89" s="206" t="s">
        <v>71</v>
      </c>
      <c r="E89" s="218" t="s">
        <v>80</v>
      </c>
      <c r="F89" s="218" t="s">
        <v>3822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SUM(P90:P119)</f>
        <v>0</v>
      </c>
      <c r="Q89" s="212"/>
      <c r="R89" s="213">
        <f>SUM(R90:R119)</f>
        <v>135</v>
      </c>
      <c r="S89" s="212"/>
      <c r="T89" s="214">
        <f>SUM(T90:T119)</f>
        <v>538.86500000000001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80</v>
      </c>
      <c r="AT89" s="216" t="s">
        <v>71</v>
      </c>
      <c r="AU89" s="216" t="s">
        <v>80</v>
      </c>
      <c r="AY89" s="215" t="s">
        <v>163</v>
      </c>
      <c r="BK89" s="217">
        <f>SUM(BK90:BK119)</f>
        <v>0</v>
      </c>
    </row>
    <row r="90" s="2" customFormat="1" ht="66.75" customHeight="1">
      <c r="A90" s="40"/>
      <c r="B90" s="41"/>
      <c r="C90" s="220" t="s">
        <v>80</v>
      </c>
      <c r="D90" s="220" t="s">
        <v>166</v>
      </c>
      <c r="E90" s="221" t="s">
        <v>3823</v>
      </c>
      <c r="F90" s="222" t="s">
        <v>3824</v>
      </c>
      <c r="G90" s="223" t="s">
        <v>169</v>
      </c>
      <c r="H90" s="224">
        <v>50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0.255</v>
      </c>
      <c r="T90" s="230">
        <f>S90*H90</f>
        <v>12.75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171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171</v>
      </c>
      <c r="BM90" s="231" t="s">
        <v>3825</v>
      </c>
    </row>
    <row r="91" s="2" customFormat="1" ht="55.5" customHeight="1">
      <c r="A91" s="40"/>
      <c r="B91" s="41"/>
      <c r="C91" s="220" t="s">
        <v>106</v>
      </c>
      <c r="D91" s="220" t="s">
        <v>166</v>
      </c>
      <c r="E91" s="221" t="s">
        <v>3826</v>
      </c>
      <c r="F91" s="222" t="s">
        <v>3827</v>
      </c>
      <c r="G91" s="223" t="s">
        <v>169</v>
      </c>
      <c r="H91" s="224">
        <v>300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0.26000000000000001</v>
      </c>
      <c r="T91" s="230">
        <f>S91*H91</f>
        <v>78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3828</v>
      </c>
    </row>
    <row r="92" s="13" customFormat="1">
      <c r="A92" s="13"/>
      <c r="B92" s="233"/>
      <c r="C92" s="234"/>
      <c r="D92" s="235" t="s">
        <v>173</v>
      </c>
      <c r="E92" s="236" t="s">
        <v>19</v>
      </c>
      <c r="F92" s="237" t="s">
        <v>3829</v>
      </c>
      <c r="G92" s="234"/>
      <c r="H92" s="238">
        <v>300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173</v>
      </c>
      <c r="AU92" s="244" t="s">
        <v>106</v>
      </c>
      <c r="AV92" s="13" t="s">
        <v>106</v>
      </c>
      <c r="AW92" s="13" t="s">
        <v>33</v>
      </c>
      <c r="AX92" s="13" t="s">
        <v>80</v>
      </c>
      <c r="AY92" s="244" t="s">
        <v>163</v>
      </c>
    </row>
    <row r="93" s="2" customFormat="1" ht="44.25" customHeight="1">
      <c r="A93" s="40"/>
      <c r="B93" s="41"/>
      <c r="C93" s="220" t="s">
        <v>181</v>
      </c>
      <c r="D93" s="220" t="s">
        <v>166</v>
      </c>
      <c r="E93" s="221" t="s">
        <v>3830</v>
      </c>
      <c r="F93" s="222" t="s">
        <v>3831</v>
      </c>
      <c r="G93" s="223" t="s">
        <v>169</v>
      </c>
      <c r="H93" s="224">
        <v>145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0.41699999999999998</v>
      </c>
      <c r="T93" s="230">
        <f>S93*H93</f>
        <v>60.464999999999996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171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171</v>
      </c>
      <c r="BM93" s="231" t="s">
        <v>3832</v>
      </c>
    </row>
    <row r="94" s="13" customFormat="1">
      <c r="A94" s="13"/>
      <c r="B94" s="233"/>
      <c r="C94" s="234"/>
      <c r="D94" s="235" t="s">
        <v>173</v>
      </c>
      <c r="E94" s="236" t="s">
        <v>19</v>
      </c>
      <c r="F94" s="237" t="s">
        <v>3833</v>
      </c>
      <c r="G94" s="234"/>
      <c r="H94" s="238">
        <v>145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173</v>
      </c>
      <c r="AU94" s="244" t="s">
        <v>106</v>
      </c>
      <c r="AV94" s="13" t="s">
        <v>106</v>
      </c>
      <c r="AW94" s="13" t="s">
        <v>33</v>
      </c>
      <c r="AX94" s="13" t="s">
        <v>72</v>
      </c>
      <c r="AY94" s="244" t="s">
        <v>163</v>
      </c>
    </row>
    <row r="95" s="14" customFormat="1">
      <c r="A95" s="14"/>
      <c r="B95" s="245"/>
      <c r="C95" s="246"/>
      <c r="D95" s="235" t="s">
        <v>173</v>
      </c>
      <c r="E95" s="247" t="s">
        <v>19</v>
      </c>
      <c r="F95" s="248" t="s">
        <v>175</v>
      </c>
      <c r="G95" s="246"/>
      <c r="H95" s="249">
        <v>145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173</v>
      </c>
      <c r="AU95" s="255" t="s">
        <v>106</v>
      </c>
      <c r="AV95" s="14" t="s">
        <v>171</v>
      </c>
      <c r="AW95" s="14" t="s">
        <v>33</v>
      </c>
      <c r="AX95" s="14" t="s">
        <v>80</v>
      </c>
      <c r="AY95" s="255" t="s">
        <v>163</v>
      </c>
    </row>
    <row r="96" s="2" customFormat="1" ht="55.5" customHeight="1">
      <c r="A96" s="40"/>
      <c r="B96" s="41"/>
      <c r="C96" s="220" t="s">
        <v>171</v>
      </c>
      <c r="D96" s="220" t="s">
        <v>166</v>
      </c>
      <c r="E96" s="221" t="s">
        <v>3834</v>
      </c>
      <c r="F96" s="222" t="s">
        <v>3835</v>
      </c>
      <c r="G96" s="223" t="s">
        <v>169</v>
      </c>
      <c r="H96" s="224">
        <v>1145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0.28999999999999998</v>
      </c>
      <c r="T96" s="230">
        <f>S96*H96</f>
        <v>332.04999999999995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3836</v>
      </c>
    </row>
    <row r="97" s="13" customFormat="1">
      <c r="A97" s="13"/>
      <c r="B97" s="233"/>
      <c r="C97" s="234"/>
      <c r="D97" s="235" t="s">
        <v>173</v>
      </c>
      <c r="E97" s="236" t="s">
        <v>19</v>
      </c>
      <c r="F97" s="237" t="s">
        <v>3837</v>
      </c>
      <c r="G97" s="234"/>
      <c r="H97" s="238">
        <v>1145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173</v>
      </c>
      <c r="AU97" s="244" t="s">
        <v>106</v>
      </c>
      <c r="AV97" s="13" t="s">
        <v>106</v>
      </c>
      <c r="AW97" s="13" t="s">
        <v>33</v>
      </c>
      <c r="AX97" s="13" t="s">
        <v>72</v>
      </c>
      <c r="AY97" s="244" t="s">
        <v>163</v>
      </c>
    </row>
    <row r="98" s="14" customFormat="1">
      <c r="A98" s="14"/>
      <c r="B98" s="245"/>
      <c r="C98" s="246"/>
      <c r="D98" s="235" t="s">
        <v>173</v>
      </c>
      <c r="E98" s="247" t="s">
        <v>19</v>
      </c>
      <c r="F98" s="248" t="s">
        <v>175</v>
      </c>
      <c r="G98" s="246"/>
      <c r="H98" s="249">
        <v>1145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173</v>
      </c>
      <c r="AU98" s="255" t="s">
        <v>106</v>
      </c>
      <c r="AV98" s="14" t="s">
        <v>171</v>
      </c>
      <c r="AW98" s="14" t="s">
        <v>33</v>
      </c>
      <c r="AX98" s="14" t="s">
        <v>80</v>
      </c>
      <c r="AY98" s="255" t="s">
        <v>163</v>
      </c>
    </row>
    <row r="99" s="2" customFormat="1" ht="33" customHeight="1">
      <c r="A99" s="40"/>
      <c r="B99" s="41"/>
      <c r="C99" s="220" t="s">
        <v>191</v>
      </c>
      <c r="D99" s="220" t="s">
        <v>166</v>
      </c>
      <c r="E99" s="221" t="s">
        <v>3838</v>
      </c>
      <c r="F99" s="222" t="s">
        <v>3839</v>
      </c>
      <c r="G99" s="223" t="s">
        <v>279</v>
      </c>
      <c r="H99" s="224">
        <v>160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0.28999999999999998</v>
      </c>
      <c r="T99" s="230">
        <f>S99*H99</f>
        <v>46.399999999999999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3840</v>
      </c>
    </row>
    <row r="100" s="2" customFormat="1" ht="33" customHeight="1">
      <c r="A100" s="40"/>
      <c r="B100" s="41"/>
      <c r="C100" s="220" t="s">
        <v>196</v>
      </c>
      <c r="D100" s="220" t="s">
        <v>166</v>
      </c>
      <c r="E100" s="221" t="s">
        <v>3841</v>
      </c>
      <c r="F100" s="222" t="s">
        <v>3842</v>
      </c>
      <c r="G100" s="223" t="s">
        <v>279</v>
      </c>
      <c r="H100" s="224">
        <v>80</v>
      </c>
      <c r="I100" s="225"/>
      <c r="J100" s="226">
        <f>ROUND(I100*H100,2)</f>
        <v>0</v>
      </c>
      <c r="K100" s="222" t="s">
        <v>170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0.11500000000000001</v>
      </c>
      <c r="T100" s="230">
        <f>S100*H100</f>
        <v>9.2000000000000011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171</v>
      </c>
      <c r="AT100" s="231" t="s">
        <v>166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3843</v>
      </c>
    </row>
    <row r="101" s="2" customFormat="1" ht="44.25" customHeight="1">
      <c r="A101" s="40"/>
      <c r="B101" s="41"/>
      <c r="C101" s="220" t="s">
        <v>201</v>
      </c>
      <c r="D101" s="220" t="s">
        <v>166</v>
      </c>
      <c r="E101" s="221" t="s">
        <v>3844</v>
      </c>
      <c r="F101" s="222" t="s">
        <v>3845</v>
      </c>
      <c r="G101" s="223" t="s">
        <v>178</v>
      </c>
      <c r="H101" s="224">
        <v>250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3846</v>
      </c>
    </row>
    <row r="102" s="2" customFormat="1" ht="44.25" customHeight="1">
      <c r="A102" s="40"/>
      <c r="B102" s="41"/>
      <c r="C102" s="220" t="s">
        <v>206</v>
      </c>
      <c r="D102" s="220" t="s">
        <v>166</v>
      </c>
      <c r="E102" s="221" t="s">
        <v>3847</v>
      </c>
      <c r="F102" s="222" t="s">
        <v>3848</v>
      </c>
      <c r="G102" s="223" t="s">
        <v>178</v>
      </c>
      <c r="H102" s="224">
        <v>594.54999999999995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3849</v>
      </c>
    </row>
    <row r="103" s="13" customFormat="1">
      <c r="A103" s="13"/>
      <c r="B103" s="233"/>
      <c r="C103" s="234"/>
      <c r="D103" s="235" t="s">
        <v>173</v>
      </c>
      <c r="E103" s="236" t="s">
        <v>19</v>
      </c>
      <c r="F103" s="237" t="s">
        <v>3850</v>
      </c>
      <c r="G103" s="234"/>
      <c r="H103" s="238">
        <v>346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173</v>
      </c>
      <c r="AU103" s="244" t="s">
        <v>106</v>
      </c>
      <c r="AV103" s="13" t="s">
        <v>106</v>
      </c>
      <c r="AW103" s="13" t="s">
        <v>33</v>
      </c>
      <c r="AX103" s="13" t="s">
        <v>72</v>
      </c>
      <c r="AY103" s="244" t="s">
        <v>163</v>
      </c>
    </row>
    <row r="104" s="13" customFormat="1">
      <c r="A104" s="13"/>
      <c r="B104" s="233"/>
      <c r="C104" s="234"/>
      <c r="D104" s="235" t="s">
        <v>173</v>
      </c>
      <c r="E104" s="236" t="s">
        <v>19</v>
      </c>
      <c r="F104" s="237" t="s">
        <v>3851</v>
      </c>
      <c r="G104" s="234"/>
      <c r="H104" s="238">
        <v>132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173</v>
      </c>
      <c r="AU104" s="244" t="s">
        <v>106</v>
      </c>
      <c r="AV104" s="13" t="s">
        <v>106</v>
      </c>
      <c r="AW104" s="13" t="s">
        <v>33</v>
      </c>
      <c r="AX104" s="13" t="s">
        <v>72</v>
      </c>
      <c r="AY104" s="244" t="s">
        <v>163</v>
      </c>
    </row>
    <row r="105" s="13" customFormat="1">
      <c r="A105" s="13"/>
      <c r="B105" s="233"/>
      <c r="C105" s="234"/>
      <c r="D105" s="235" t="s">
        <v>173</v>
      </c>
      <c r="E105" s="236" t="s">
        <v>19</v>
      </c>
      <c r="F105" s="237" t="s">
        <v>3852</v>
      </c>
      <c r="G105" s="234"/>
      <c r="H105" s="238">
        <v>22.800000000000001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173</v>
      </c>
      <c r="AU105" s="244" t="s">
        <v>106</v>
      </c>
      <c r="AV105" s="13" t="s">
        <v>106</v>
      </c>
      <c r="AW105" s="13" t="s">
        <v>33</v>
      </c>
      <c r="AX105" s="13" t="s">
        <v>72</v>
      </c>
      <c r="AY105" s="244" t="s">
        <v>163</v>
      </c>
    </row>
    <row r="106" s="13" customFormat="1">
      <c r="A106" s="13"/>
      <c r="B106" s="233"/>
      <c r="C106" s="234"/>
      <c r="D106" s="235" t="s">
        <v>173</v>
      </c>
      <c r="E106" s="236" t="s">
        <v>19</v>
      </c>
      <c r="F106" s="237" t="s">
        <v>3853</v>
      </c>
      <c r="G106" s="234"/>
      <c r="H106" s="238">
        <v>6.75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173</v>
      </c>
      <c r="AU106" s="244" t="s">
        <v>106</v>
      </c>
      <c r="AV106" s="13" t="s">
        <v>106</v>
      </c>
      <c r="AW106" s="13" t="s">
        <v>33</v>
      </c>
      <c r="AX106" s="13" t="s">
        <v>72</v>
      </c>
      <c r="AY106" s="244" t="s">
        <v>163</v>
      </c>
    </row>
    <row r="107" s="13" customFormat="1">
      <c r="A107" s="13"/>
      <c r="B107" s="233"/>
      <c r="C107" s="234"/>
      <c r="D107" s="235" t="s">
        <v>173</v>
      </c>
      <c r="E107" s="236" t="s">
        <v>19</v>
      </c>
      <c r="F107" s="237" t="s">
        <v>3854</v>
      </c>
      <c r="G107" s="234"/>
      <c r="H107" s="238">
        <v>87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173</v>
      </c>
      <c r="AU107" s="244" t="s">
        <v>106</v>
      </c>
      <c r="AV107" s="13" t="s">
        <v>106</v>
      </c>
      <c r="AW107" s="13" t="s">
        <v>33</v>
      </c>
      <c r="AX107" s="13" t="s">
        <v>72</v>
      </c>
      <c r="AY107" s="244" t="s">
        <v>163</v>
      </c>
    </row>
    <row r="108" s="14" customFormat="1">
      <c r="A108" s="14"/>
      <c r="B108" s="245"/>
      <c r="C108" s="246"/>
      <c r="D108" s="235" t="s">
        <v>173</v>
      </c>
      <c r="E108" s="247" t="s">
        <v>3811</v>
      </c>
      <c r="F108" s="248" t="s">
        <v>175</v>
      </c>
      <c r="G108" s="246"/>
      <c r="H108" s="249">
        <v>594.54999999999995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173</v>
      </c>
      <c r="AU108" s="255" t="s">
        <v>106</v>
      </c>
      <c r="AV108" s="14" t="s">
        <v>171</v>
      </c>
      <c r="AW108" s="14" t="s">
        <v>33</v>
      </c>
      <c r="AX108" s="14" t="s">
        <v>80</v>
      </c>
      <c r="AY108" s="255" t="s">
        <v>163</v>
      </c>
    </row>
    <row r="109" s="2" customFormat="1" ht="33" customHeight="1">
      <c r="A109" s="40"/>
      <c r="B109" s="41"/>
      <c r="C109" s="220" t="s">
        <v>164</v>
      </c>
      <c r="D109" s="220" t="s">
        <v>166</v>
      </c>
      <c r="E109" s="221" t="s">
        <v>3855</v>
      </c>
      <c r="F109" s="222" t="s">
        <v>3856</v>
      </c>
      <c r="G109" s="223" t="s">
        <v>178</v>
      </c>
      <c r="H109" s="224">
        <v>108</v>
      </c>
      <c r="I109" s="225"/>
      <c r="J109" s="226">
        <f>ROUND(I109*H109,2)</f>
        <v>0</v>
      </c>
      <c r="K109" s="222" t="s">
        <v>170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3857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3858</v>
      </c>
      <c r="G110" s="234"/>
      <c r="H110" s="238">
        <v>108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4" customFormat="1">
      <c r="A111" s="14"/>
      <c r="B111" s="245"/>
      <c r="C111" s="246"/>
      <c r="D111" s="235" t="s">
        <v>173</v>
      </c>
      <c r="E111" s="247" t="s">
        <v>19</v>
      </c>
      <c r="F111" s="248" t="s">
        <v>175</v>
      </c>
      <c r="G111" s="246"/>
      <c r="H111" s="249">
        <v>108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173</v>
      </c>
      <c r="AU111" s="255" t="s">
        <v>106</v>
      </c>
      <c r="AV111" s="14" t="s">
        <v>171</v>
      </c>
      <c r="AW111" s="14" t="s">
        <v>33</v>
      </c>
      <c r="AX111" s="14" t="s">
        <v>80</v>
      </c>
      <c r="AY111" s="255" t="s">
        <v>163</v>
      </c>
    </row>
    <row r="112" s="2" customFormat="1" ht="44.25" customHeight="1">
      <c r="A112" s="40"/>
      <c r="B112" s="41"/>
      <c r="C112" s="220" t="s">
        <v>221</v>
      </c>
      <c r="D112" s="220" t="s">
        <v>166</v>
      </c>
      <c r="E112" s="221" t="s">
        <v>1080</v>
      </c>
      <c r="F112" s="222" t="s">
        <v>1081</v>
      </c>
      <c r="G112" s="223" t="s">
        <v>178</v>
      </c>
      <c r="H112" s="224">
        <v>108</v>
      </c>
      <c r="I112" s="225"/>
      <c r="J112" s="226">
        <f>ROUND(I112*H112,2)</f>
        <v>0</v>
      </c>
      <c r="K112" s="222" t="s">
        <v>170</v>
      </c>
      <c r="L112" s="46"/>
      <c r="M112" s="227" t="s">
        <v>19</v>
      </c>
      <c r="N112" s="228" t="s">
        <v>43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171</v>
      </c>
      <c r="AT112" s="231" t="s">
        <v>166</v>
      </c>
      <c r="AU112" s="231" t="s">
        <v>106</v>
      </c>
      <c r="AY112" s="19" t="s">
        <v>163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171</v>
      </c>
      <c r="BM112" s="231" t="s">
        <v>3859</v>
      </c>
    </row>
    <row r="113" s="2" customFormat="1" ht="33" customHeight="1">
      <c r="A113" s="40"/>
      <c r="B113" s="41"/>
      <c r="C113" s="220" t="s">
        <v>110</v>
      </c>
      <c r="D113" s="220" t="s">
        <v>166</v>
      </c>
      <c r="E113" s="221" t="s">
        <v>1121</v>
      </c>
      <c r="F113" s="222" t="s">
        <v>1122</v>
      </c>
      <c r="G113" s="223" t="s">
        <v>178</v>
      </c>
      <c r="H113" s="224">
        <v>100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3860</v>
      </c>
    </row>
    <row r="114" s="2" customFormat="1" ht="55.5" customHeight="1">
      <c r="A114" s="40"/>
      <c r="B114" s="41"/>
      <c r="C114" s="220" t="s">
        <v>113</v>
      </c>
      <c r="D114" s="220" t="s">
        <v>166</v>
      </c>
      <c r="E114" s="221" t="s">
        <v>3861</v>
      </c>
      <c r="F114" s="222" t="s">
        <v>3862</v>
      </c>
      <c r="G114" s="223" t="s">
        <v>178</v>
      </c>
      <c r="H114" s="224">
        <v>90</v>
      </c>
      <c r="I114" s="225"/>
      <c r="J114" s="226">
        <f>ROUND(I114*H114,2)</f>
        <v>0</v>
      </c>
      <c r="K114" s="222" t="s">
        <v>170</v>
      </c>
      <c r="L114" s="46"/>
      <c r="M114" s="227" t="s">
        <v>19</v>
      </c>
      <c r="N114" s="228" t="s">
        <v>43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171</v>
      </c>
      <c r="AT114" s="231" t="s">
        <v>166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3863</v>
      </c>
    </row>
    <row r="115" s="2" customFormat="1" ht="16.5" customHeight="1">
      <c r="A115" s="40"/>
      <c r="B115" s="41"/>
      <c r="C115" s="283" t="s">
        <v>237</v>
      </c>
      <c r="D115" s="283" t="s">
        <v>1127</v>
      </c>
      <c r="E115" s="284" t="s">
        <v>1141</v>
      </c>
      <c r="F115" s="285" t="s">
        <v>1142</v>
      </c>
      <c r="G115" s="286" t="s">
        <v>262</v>
      </c>
      <c r="H115" s="287">
        <v>135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1</v>
      </c>
      <c r="R115" s="229">
        <f>Q115*H115</f>
        <v>135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1127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3864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3865</v>
      </c>
      <c r="G116" s="234"/>
      <c r="H116" s="238">
        <v>135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242</v>
      </c>
      <c r="D117" s="220" t="s">
        <v>166</v>
      </c>
      <c r="E117" s="221" t="s">
        <v>3866</v>
      </c>
      <c r="F117" s="222" t="s">
        <v>3867</v>
      </c>
      <c r="G117" s="223" t="s">
        <v>169</v>
      </c>
      <c r="H117" s="224">
        <v>1110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3868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3869</v>
      </c>
      <c r="G118" s="234"/>
      <c r="H118" s="238">
        <v>1110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1110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12" customFormat="1" ht="22.8" customHeight="1">
      <c r="A120" s="12"/>
      <c r="B120" s="204"/>
      <c r="C120" s="205"/>
      <c r="D120" s="206" t="s">
        <v>71</v>
      </c>
      <c r="E120" s="218" t="s">
        <v>106</v>
      </c>
      <c r="F120" s="218" t="s">
        <v>1150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SUM(P121:P124)</f>
        <v>0</v>
      </c>
      <c r="Q120" s="212"/>
      <c r="R120" s="213">
        <f>SUM(R121:R124)</f>
        <v>34.613970000000002</v>
      </c>
      <c r="S120" s="212"/>
      <c r="T120" s="214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80</v>
      </c>
      <c r="AT120" s="216" t="s">
        <v>71</v>
      </c>
      <c r="AU120" s="216" t="s">
        <v>80</v>
      </c>
      <c r="AY120" s="215" t="s">
        <v>163</v>
      </c>
      <c r="BK120" s="217">
        <f>SUM(BK121:BK124)</f>
        <v>0</v>
      </c>
    </row>
    <row r="121" s="2" customFormat="1" ht="33" customHeight="1">
      <c r="A121" s="40"/>
      <c r="B121" s="41"/>
      <c r="C121" s="220" t="s">
        <v>8</v>
      </c>
      <c r="D121" s="220" t="s">
        <v>166</v>
      </c>
      <c r="E121" s="221" t="s">
        <v>1152</v>
      </c>
      <c r="F121" s="222" t="s">
        <v>1153</v>
      </c>
      <c r="G121" s="223" t="s">
        <v>169</v>
      </c>
      <c r="H121" s="224">
        <v>93</v>
      </c>
      <c r="I121" s="225"/>
      <c r="J121" s="226">
        <f>ROUND(I121*H121,2)</f>
        <v>0</v>
      </c>
      <c r="K121" s="222" t="s">
        <v>170</v>
      </c>
      <c r="L121" s="46"/>
      <c r="M121" s="227" t="s">
        <v>19</v>
      </c>
      <c r="N121" s="228" t="s">
        <v>43</v>
      </c>
      <c r="O121" s="86"/>
      <c r="P121" s="229">
        <f>O121*H121</f>
        <v>0</v>
      </c>
      <c r="Q121" s="229">
        <v>0.00017000000000000001</v>
      </c>
      <c r="R121" s="229">
        <f>Q121*H121</f>
        <v>0.015810000000000001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171</v>
      </c>
      <c r="AT121" s="231" t="s">
        <v>166</v>
      </c>
      <c r="AU121" s="231" t="s">
        <v>106</v>
      </c>
      <c r="AY121" s="19" t="s">
        <v>163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171</v>
      </c>
      <c r="BM121" s="231" t="s">
        <v>3870</v>
      </c>
    </row>
    <row r="122" s="2" customFormat="1" ht="21.75" customHeight="1">
      <c r="A122" s="40"/>
      <c r="B122" s="41"/>
      <c r="C122" s="283" t="s">
        <v>255</v>
      </c>
      <c r="D122" s="283" t="s">
        <v>1127</v>
      </c>
      <c r="E122" s="284" t="s">
        <v>1156</v>
      </c>
      <c r="F122" s="285" t="s">
        <v>1157</v>
      </c>
      <c r="G122" s="286" t="s">
        <v>169</v>
      </c>
      <c r="H122" s="287">
        <v>111.59999999999999</v>
      </c>
      <c r="I122" s="288"/>
      <c r="J122" s="289">
        <f>ROUND(I122*H122,2)</f>
        <v>0</v>
      </c>
      <c r="K122" s="285" t="s">
        <v>170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0.00010000000000000001</v>
      </c>
      <c r="R122" s="229">
        <f>Q122*H122</f>
        <v>0.01116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206</v>
      </c>
      <c r="AT122" s="231" t="s">
        <v>1127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171</v>
      </c>
      <c r="BM122" s="231" t="s">
        <v>3871</v>
      </c>
    </row>
    <row r="123" s="13" customFormat="1">
      <c r="A123" s="13"/>
      <c r="B123" s="233"/>
      <c r="C123" s="234"/>
      <c r="D123" s="235" t="s">
        <v>173</v>
      </c>
      <c r="E123" s="234"/>
      <c r="F123" s="237" t="s">
        <v>3872</v>
      </c>
      <c r="G123" s="234"/>
      <c r="H123" s="238">
        <v>111.59999999999999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4</v>
      </c>
      <c r="AX123" s="13" t="s">
        <v>80</v>
      </c>
      <c r="AY123" s="244" t="s">
        <v>163</v>
      </c>
    </row>
    <row r="124" s="2" customFormat="1" ht="55.5" customHeight="1">
      <c r="A124" s="40"/>
      <c r="B124" s="41"/>
      <c r="C124" s="220" t="s">
        <v>259</v>
      </c>
      <c r="D124" s="220" t="s">
        <v>166</v>
      </c>
      <c r="E124" s="221" t="s">
        <v>3873</v>
      </c>
      <c r="F124" s="222" t="s">
        <v>3874</v>
      </c>
      <c r="G124" s="223" t="s">
        <v>279</v>
      </c>
      <c r="H124" s="224">
        <v>150</v>
      </c>
      <c r="I124" s="225"/>
      <c r="J124" s="226">
        <f>ROUND(I124*H124,2)</f>
        <v>0</v>
      </c>
      <c r="K124" s="222" t="s">
        <v>170</v>
      </c>
      <c r="L124" s="46"/>
      <c r="M124" s="227" t="s">
        <v>19</v>
      </c>
      <c r="N124" s="228" t="s">
        <v>43</v>
      </c>
      <c r="O124" s="86"/>
      <c r="P124" s="229">
        <f>O124*H124</f>
        <v>0</v>
      </c>
      <c r="Q124" s="229">
        <v>0.23058000000000001</v>
      </c>
      <c r="R124" s="229">
        <f>Q124*H124</f>
        <v>34.587000000000003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171</v>
      </c>
      <c r="AT124" s="231" t="s">
        <v>166</v>
      </c>
      <c r="AU124" s="231" t="s">
        <v>106</v>
      </c>
      <c r="AY124" s="19" t="s">
        <v>163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171</v>
      </c>
      <c r="BM124" s="231" t="s">
        <v>3875</v>
      </c>
    </row>
    <row r="125" s="12" customFormat="1" ht="22.8" customHeight="1">
      <c r="A125" s="12"/>
      <c r="B125" s="204"/>
      <c r="C125" s="205"/>
      <c r="D125" s="206" t="s">
        <v>71</v>
      </c>
      <c r="E125" s="218" t="s">
        <v>171</v>
      </c>
      <c r="F125" s="218" t="s">
        <v>1518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71</v>
      </c>
      <c r="AU125" s="216" t="s">
        <v>80</v>
      </c>
      <c r="AY125" s="215" t="s">
        <v>163</v>
      </c>
      <c r="BK125" s="217">
        <f>BK126</f>
        <v>0</v>
      </c>
    </row>
    <row r="126" s="2" customFormat="1" ht="21.75" customHeight="1">
      <c r="A126" s="40"/>
      <c r="B126" s="41"/>
      <c r="C126" s="220" t="s">
        <v>264</v>
      </c>
      <c r="D126" s="220" t="s">
        <v>166</v>
      </c>
      <c r="E126" s="221" t="s">
        <v>1145</v>
      </c>
      <c r="F126" s="222" t="s">
        <v>1146</v>
      </c>
      <c r="G126" s="223" t="s">
        <v>178</v>
      </c>
      <c r="H126" s="224">
        <v>29.5</v>
      </c>
      <c r="I126" s="225"/>
      <c r="J126" s="226">
        <f>ROUND(I126*H126,2)</f>
        <v>0</v>
      </c>
      <c r="K126" s="222" t="s">
        <v>170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171</v>
      </c>
      <c r="AT126" s="231" t="s">
        <v>166</v>
      </c>
      <c r="AU126" s="231" t="s">
        <v>106</v>
      </c>
      <c r="AY126" s="19" t="s">
        <v>163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171</v>
      </c>
      <c r="BM126" s="231" t="s">
        <v>3876</v>
      </c>
    </row>
    <row r="127" s="12" customFormat="1" ht="22.8" customHeight="1">
      <c r="A127" s="12"/>
      <c r="B127" s="204"/>
      <c r="C127" s="205"/>
      <c r="D127" s="206" t="s">
        <v>71</v>
      </c>
      <c r="E127" s="218" t="s">
        <v>191</v>
      </c>
      <c r="F127" s="218" t="s">
        <v>3877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SUM(P128:P203)</f>
        <v>0</v>
      </c>
      <c r="Q127" s="212"/>
      <c r="R127" s="213">
        <f>SUM(R128:R203)</f>
        <v>568.72529999999995</v>
      </c>
      <c r="S127" s="212"/>
      <c r="T127" s="214">
        <f>SUM(T128:T203)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71</v>
      </c>
      <c r="AU127" s="216" t="s">
        <v>80</v>
      </c>
      <c r="AY127" s="215" t="s">
        <v>163</v>
      </c>
      <c r="BK127" s="217">
        <f>SUM(BK128:BK203)</f>
        <v>0</v>
      </c>
    </row>
    <row r="128" s="2" customFormat="1" ht="33" customHeight="1">
      <c r="A128" s="40"/>
      <c r="B128" s="41"/>
      <c r="C128" s="220" t="s">
        <v>268</v>
      </c>
      <c r="D128" s="220" t="s">
        <v>166</v>
      </c>
      <c r="E128" s="221" t="s">
        <v>3878</v>
      </c>
      <c r="F128" s="222" t="s">
        <v>3879</v>
      </c>
      <c r="G128" s="223" t="s">
        <v>169</v>
      </c>
      <c r="H128" s="224">
        <v>1095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43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171</v>
      </c>
      <c r="BM128" s="231" t="s">
        <v>3880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3881</v>
      </c>
      <c r="G129" s="234"/>
      <c r="H129" s="238">
        <v>950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3882</v>
      </c>
      <c r="G130" s="234"/>
      <c r="H130" s="238">
        <v>145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4" customFormat="1">
      <c r="A131" s="14"/>
      <c r="B131" s="245"/>
      <c r="C131" s="246"/>
      <c r="D131" s="235" t="s">
        <v>173</v>
      </c>
      <c r="E131" s="247" t="s">
        <v>19</v>
      </c>
      <c r="F131" s="248" t="s">
        <v>175</v>
      </c>
      <c r="G131" s="246"/>
      <c r="H131" s="249">
        <v>1095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173</v>
      </c>
      <c r="AU131" s="255" t="s">
        <v>106</v>
      </c>
      <c r="AV131" s="14" t="s">
        <v>171</v>
      </c>
      <c r="AW131" s="14" t="s">
        <v>33</v>
      </c>
      <c r="AX131" s="14" t="s">
        <v>80</v>
      </c>
      <c r="AY131" s="255" t="s">
        <v>163</v>
      </c>
    </row>
    <row r="132" s="2" customFormat="1" ht="16.5" customHeight="1">
      <c r="A132" s="40"/>
      <c r="B132" s="41"/>
      <c r="C132" s="283" t="s">
        <v>273</v>
      </c>
      <c r="D132" s="283" t="s">
        <v>1127</v>
      </c>
      <c r="E132" s="284" t="s">
        <v>3883</v>
      </c>
      <c r="F132" s="285" t="s">
        <v>3884</v>
      </c>
      <c r="G132" s="286" t="s">
        <v>262</v>
      </c>
      <c r="H132" s="287">
        <v>70.079999999999998</v>
      </c>
      <c r="I132" s="288"/>
      <c r="J132" s="289">
        <f>ROUND(I132*H132,2)</f>
        <v>0</v>
      </c>
      <c r="K132" s="285" t="s">
        <v>170</v>
      </c>
      <c r="L132" s="290"/>
      <c r="M132" s="291" t="s">
        <v>19</v>
      </c>
      <c r="N132" s="292" t="s">
        <v>43</v>
      </c>
      <c r="O132" s="86"/>
      <c r="P132" s="229">
        <f>O132*H132</f>
        <v>0</v>
      </c>
      <c r="Q132" s="229">
        <v>1</v>
      </c>
      <c r="R132" s="229">
        <f>Q132*H132</f>
        <v>70.079999999999998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206</v>
      </c>
      <c r="AT132" s="231" t="s">
        <v>1127</v>
      </c>
      <c r="AU132" s="231" t="s">
        <v>106</v>
      </c>
      <c r="AY132" s="19" t="s">
        <v>163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80</v>
      </c>
      <c r="BK132" s="232">
        <f>ROUND(I132*H132,2)</f>
        <v>0</v>
      </c>
      <c r="BL132" s="19" t="s">
        <v>171</v>
      </c>
      <c r="BM132" s="231" t="s">
        <v>3885</v>
      </c>
    </row>
    <row r="133" s="13" customFormat="1">
      <c r="A133" s="13"/>
      <c r="B133" s="233"/>
      <c r="C133" s="234"/>
      <c r="D133" s="235" t="s">
        <v>173</v>
      </c>
      <c r="E133" s="236" t="s">
        <v>19</v>
      </c>
      <c r="F133" s="237" t="s">
        <v>3886</v>
      </c>
      <c r="G133" s="234"/>
      <c r="H133" s="238">
        <v>70.079999999999998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173</v>
      </c>
      <c r="AU133" s="244" t="s">
        <v>106</v>
      </c>
      <c r="AV133" s="13" t="s">
        <v>106</v>
      </c>
      <c r="AW133" s="13" t="s">
        <v>33</v>
      </c>
      <c r="AX133" s="13" t="s">
        <v>72</v>
      </c>
      <c r="AY133" s="244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70.079999999999998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55.5" customHeight="1">
      <c r="A135" s="40"/>
      <c r="B135" s="41"/>
      <c r="C135" s="220" t="s">
        <v>7</v>
      </c>
      <c r="D135" s="220" t="s">
        <v>166</v>
      </c>
      <c r="E135" s="221" t="s">
        <v>3887</v>
      </c>
      <c r="F135" s="222" t="s">
        <v>3888</v>
      </c>
      <c r="G135" s="223" t="s">
        <v>169</v>
      </c>
      <c r="H135" s="224">
        <v>403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43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80</v>
      </c>
      <c r="BK135" s="232">
        <f>ROUND(I135*H135,2)</f>
        <v>0</v>
      </c>
      <c r="BL135" s="19" t="s">
        <v>171</v>
      </c>
      <c r="BM135" s="231" t="s">
        <v>3889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3890</v>
      </c>
      <c r="G136" s="234"/>
      <c r="H136" s="238">
        <v>258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3882</v>
      </c>
      <c r="G137" s="234"/>
      <c r="H137" s="238">
        <v>145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403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16.5" customHeight="1">
      <c r="A139" s="40"/>
      <c r="B139" s="41"/>
      <c r="C139" s="283" t="s">
        <v>281</v>
      </c>
      <c r="D139" s="283" t="s">
        <v>1127</v>
      </c>
      <c r="E139" s="284" t="s">
        <v>3891</v>
      </c>
      <c r="F139" s="285" t="s">
        <v>3892</v>
      </c>
      <c r="G139" s="286" t="s">
        <v>262</v>
      </c>
      <c r="H139" s="287">
        <v>6.5</v>
      </c>
      <c r="I139" s="288"/>
      <c r="J139" s="289">
        <f>ROUND(I139*H139,2)</f>
        <v>0</v>
      </c>
      <c r="K139" s="285" t="s">
        <v>170</v>
      </c>
      <c r="L139" s="290"/>
      <c r="M139" s="291" t="s">
        <v>19</v>
      </c>
      <c r="N139" s="292" t="s">
        <v>43</v>
      </c>
      <c r="O139" s="86"/>
      <c r="P139" s="229">
        <f>O139*H139</f>
        <v>0</v>
      </c>
      <c r="Q139" s="229">
        <v>1</v>
      </c>
      <c r="R139" s="229">
        <f>Q139*H139</f>
        <v>6.5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206</v>
      </c>
      <c r="AT139" s="231" t="s">
        <v>1127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80</v>
      </c>
      <c r="BK139" s="232">
        <f>ROUND(I139*H139,2)</f>
        <v>0</v>
      </c>
      <c r="BL139" s="19" t="s">
        <v>171</v>
      </c>
      <c r="BM139" s="231" t="s">
        <v>3893</v>
      </c>
    </row>
    <row r="140" s="2" customFormat="1" ht="33" customHeight="1">
      <c r="A140" s="40"/>
      <c r="B140" s="41"/>
      <c r="C140" s="220" t="s">
        <v>285</v>
      </c>
      <c r="D140" s="220" t="s">
        <v>166</v>
      </c>
      <c r="E140" s="221" t="s">
        <v>3894</v>
      </c>
      <c r="F140" s="222" t="s">
        <v>3895</v>
      </c>
      <c r="G140" s="223" t="s">
        <v>169</v>
      </c>
      <c r="H140" s="224">
        <v>707</v>
      </c>
      <c r="I140" s="225"/>
      <c r="J140" s="226">
        <f>ROUND(I140*H140,2)</f>
        <v>0</v>
      </c>
      <c r="K140" s="222" t="s">
        <v>170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171</v>
      </c>
      <c r="AT140" s="231" t="s">
        <v>166</v>
      </c>
      <c r="AU140" s="231" t="s">
        <v>106</v>
      </c>
      <c r="AY140" s="19" t="s">
        <v>163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171</v>
      </c>
      <c r="BM140" s="231" t="s">
        <v>3896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3897</v>
      </c>
      <c r="G141" s="234"/>
      <c r="H141" s="238">
        <v>707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80</v>
      </c>
      <c r="AY141" s="244" t="s">
        <v>163</v>
      </c>
    </row>
    <row r="142" s="2" customFormat="1" ht="21.75" customHeight="1">
      <c r="A142" s="40"/>
      <c r="B142" s="41"/>
      <c r="C142" s="220" t="s">
        <v>289</v>
      </c>
      <c r="D142" s="220" t="s">
        <v>166</v>
      </c>
      <c r="E142" s="221" t="s">
        <v>3898</v>
      </c>
      <c r="F142" s="222" t="s">
        <v>3899</v>
      </c>
      <c r="G142" s="223" t="s">
        <v>169</v>
      </c>
      <c r="H142" s="224">
        <v>403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43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80</v>
      </c>
      <c r="BK142" s="232">
        <f>ROUND(I142*H142,2)</f>
        <v>0</v>
      </c>
      <c r="BL142" s="19" t="s">
        <v>171</v>
      </c>
      <c r="BM142" s="231" t="s">
        <v>3900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3901</v>
      </c>
      <c r="G143" s="234"/>
      <c r="H143" s="238">
        <v>258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3902</v>
      </c>
      <c r="G144" s="234"/>
      <c r="H144" s="238">
        <v>145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403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33" customHeight="1">
      <c r="A146" s="40"/>
      <c r="B146" s="41"/>
      <c r="C146" s="220" t="s">
        <v>294</v>
      </c>
      <c r="D146" s="220" t="s">
        <v>166</v>
      </c>
      <c r="E146" s="221" t="s">
        <v>3903</v>
      </c>
      <c r="F146" s="222" t="s">
        <v>3904</v>
      </c>
      <c r="G146" s="223" t="s">
        <v>169</v>
      </c>
      <c r="H146" s="224">
        <v>403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171</v>
      </c>
      <c r="BM146" s="231" t="s">
        <v>3905</v>
      </c>
    </row>
    <row r="147" s="13" customFormat="1">
      <c r="A147" s="13"/>
      <c r="B147" s="233"/>
      <c r="C147" s="234"/>
      <c r="D147" s="235" t="s">
        <v>173</v>
      </c>
      <c r="E147" s="236" t="s">
        <v>19</v>
      </c>
      <c r="F147" s="237" t="s">
        <v>3890</v>
      </c>
      <c r="G147" s="234"/>
      <c r="H147" s="238">
        <v>258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173</v>
      </c>
      <c r="AU147" s="244" t="s">
        <v>106</v>
      </c>
      <c r="AV147" s="13" t="s">
        <v>106</v>
      </c>
      <c r="AW147" s="13" t="s">
        <v>33</v>
      </c>
      <c r="AX147" s="13" t="s">
        <v>72</v>
      </c>
      <c r="AY147" s="244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3882</v>
      </c>
      <c r="G148" s="234"/>
      <c r="H148" s="238">
        <v>145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4" customFormat="1">
      <c r="A149" s="14"/>
      <c r="B149" s="245"/>
      <c r="C149" s="246"/>
      <c r="D149" s="235" t="s">
        <v>173</v>
      </c>
      <c r="E149" s="247" t="s">
        <v>19</v>
      </c>
      <c r="F149" s="248" t="s">
        <v>175</v>
      </c>
      <c r="G149" s="246"/>
      <c r="H149" s="249">
        <v>403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173</v>
      </c>
      <c r="AU149" s="255" t="s">
        <v>106</v>
      </c>
      <c r="AV149" s="14" t="s">
        <v>171</v>
      </c>
      <c r="AW149" s="14" t="s">
        <v>33</v>
      </c>
      <c r="AX149" s="14" t="s">
        <v>80</v>
      </c>
      <c r="AY149" s="255" t="s">
        <v>163</v>
      </c>
    </row>
    <row r="150" s="2" customFormat="1" ht="44.25" customHeight="1">
      <c r="A150" s="40"/>
      <c r="B150" s="41"/>
      <c r="C150" s="220" t="s">
        <v>299</v>
      </c>
      <c r="D150" s="220" t="s">
        <v>166</v>
      </c>
      <c r="E150" s="221" t="s">
        <v>3906</v>
      </c>
      <c r="F150" s="222" t="s">
        <v>3907</v>
      </c>
      <c r="G150" s="223" t="s">
        <v>169</v>
      </c>
      <c r="H150" s="224">
        <v>145</v>
      </c>
      <c r="I150" s="225"/>
      <c r="J150" s="226">
        <f>ROUND(I150*H150,2)</f>
        <v>0</v>
      </c>
      <c r="K150" s="222" t="s">
        <v>170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0.1837</v>
      </c>
      <c r="R150" s="229">
        <f>Q150*H150</f>
        <v>26.636500000000002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171</v>
      </c>
      <c r="AT150" s="231" t="s">
        <v>166</v>
      </c>
      <c r="AU150" s="231" t="s">
        <v>106</v>
      </c>
      <c r="AY150" s="19" t="s">
        <v>163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171</v>
      </c>
      <c r="BM150" s="231" t="s">
        <v>3908</v>
      </c>
    </row>
    <row r="151" s="13" customFormat="1">
      <c r="A151" s="13"/>
      <c r="B151" s="233"/>
      <c r="C151" s="234"/>
      <c r="D151" s="235" t="s">
        <v>173</v>
      </c>
      <c r="E151" s="236" t="s">
        <v>19</v>
      </c>
      <c r="F151" s="237" t="s">
        <v>3909</v>
      </c>
      <c r="G151" s="234"/>
      <c r="H151" s="238">
        <v>145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173</v>
      </c>
      <c r="AU151" s="244" t="s">
        <v>106</v>
      </c>
      <c r="AV151" s="13" t="s">
        <v>106</v>
      </c>
      <c r="AW151" s="13" t="s">
        <v>33</v>
      </c>
      <c r="AX151" s="13" t="s">
        <v>80</v>
      </c>
      <c r="AY151" s="244" t="s">
        <v>163</v>
      </c>
    </row>
    <row r="152" s="2" customFormat="1" ht="21.75" customHeight="1">
      <c r="A152" s="40"/>
      <c r="B152" s="41"/>
      <c r="C152" s="283" t="s">
        <v>305</v>
      </c>
      <c r="D152" s="283" t="s">
        <v>1127</v>
      </c>
      <c r="E152" s="284" t="s">
        <v>3910</v>
      </c>
      <c r="F152" s="285" t="s">
        <v>3911</v>
      </c>
      <c r="G152" s="286" t="s">
        <v>169</v>
      </c>
      <c r="H152" s="287">
        <v>145</v>
      </c>
      <c r="I152" s="288"/>
      <c r="J152" s="289">
        <f>ROUND(I152*H152,2)</f>
        <v>0</v>
      </c>
      <c r="K152" s="285" t="s">
        <v>170</v>
      </c>
      <c r="L152" s="290"/>
      <c r="M152" s="291" t="s">
        <v>19</v>
      </c>
      <c r="N152" s="292" t="s">
        <v>43</v>
      </c>
      <c r="O152" s="86"/>
      <c r="P152" s="229">
        <f>O152*H152</f>
        <v>0</v>
      </c>
      <c r="Q152" s="229">
        <v>0.41699999999999998</v>
      </c>
      <c r="R152" s="229">
        <f>Q152*H152</f>
        <v>60.464999999999996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206</v>
      </c>
      <c r="AT152" s="231" t="s">
        <v>1127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80</v>
      </c>
      <c r="BK152" s="232">
        <f>ROUND(I152*H152,2)</f>
        <v>0</v>
      </c>
      <c r="BL152" s="19" t="s">
        <v>171</v>
      </c>
      <c r="BM152" s="231" t="s">
        <v>3912</v>
      </c>
    </row>
    <row r="153" s="13" customFormat="1">
      <c r="A153" s="13"/>
      <c r="B153" s="233"/>
      <c r="C153" s="234"/>
      <c r="D153" s="235" t="s">
        <v>173</v>
      </c>
      <c r="E153" s="234"/>
      <c r="F153" s="237" t="s">
        <v>3913</v>
      </c>
      <c r="G153" s="234"/>
      <c r="H153" s="238">
        <v>145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4</v>
      </c>
      <c r="AX153" s="13" t="s">
        <v>80</v>
      </c>
      <c r="AY153" s="244" t="s">
        <v>163</v>
      </c>
    </row>
    <row r="154" s="2" customFormat="1" ht="66.75" customHeight="1">
      <c r="A154" s="40"/>
      <c r="B154" s="41"/>
      <c r="C154" s="220" t="s">
        <v>311</v>
      </c>
      <c r="D154" s="220" t="s">
        <v>166</v>
      </c>
      <c r="E154" s="221" t="s">
        <v>3914</v>
      </c>
      <c r="F154" s="222" t="s">
        <v>3915</v>
      </c>
      <c r="G154" s="223" t="s">
        <v>169</v>
      </c>
      <c r="H154" s="224">
        <v>692</v>
      </c>
      <c r="I154" s="225"/>
      <c r="J154" s="226">
        <f>ROUND(I154*H154,2)</f>
        <v>0</v>
      </c>
      <c r="K154" s="222" t="s">
        <v>170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0.084250000000000005</v>
      </c>
      <c r="R154" s="229">
        <f>Q154*H154</f>
        <v>58.301000000000002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171</v>
      </c>
      <c r="AT154" s="231" t="s">
        <v>166</v>
      </c>
      <c r="AU154" s="231" t="s">
        <v>106</v>
      </c>
      <c r="AY154" s="19" t="s">
        <v>163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171</v>
      </c>
      <c r="BM154" s="231" t="s">
        <v>3916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3917</v>
      </c>
      <c r="G155" s="234"/>
      <c r="H155" s="238">
        <v>420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3918</v>
      </c>
      <c r="G156" s="234"/>
      <c r="H156" s="238">
        <v>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3" customFormat="1">
      <c r="A157" s="13"/>
      <c r="B157" s="233"/>
      <c r="C157" s="234"/>
      <c r="D157" s="235" t="s">
        <v>173</v>
      </c>
      <c r="E157" s="236" t="s">
        <v>19</v>
      </c>
      <c r="F157" s="237" t="s">
        <v>3919</v>
      </c>
      <c r="G157" s="234"/>
      <c r="H157" s="238">
        <v>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173</v>
      </c>
      <c r="AU157" s="244" t="s">
        <v>106</v>
      </c>
      <c r="AV157" s="13" t="s">
        <v>106</v>
      </c>
      <c r="AW157" s="13" t="s">
        <v>33</v>
      </c>
      <c r="AX157" s="13" t="s">
        <v>72</v>
      </c>
      <c r="AY157" s="244" t="s">
        <v>163</v>
      </c>
    </row>
    <row r="158" s="16" customFormat="1">
      <c r="A158" s="16"/>
      <c r="B158" s="272"/>
      <c r="C158" s="273"/>
      <c r="D158" s="235" t="s">
        <v>173</v>
      </c>
      <c r="E158" s="274" t="s">
        <v>19</v>
      </c>
      <c r="F158" s="275" t="s">
        <v>1074</v>
      </c>
      <c r="G158" s="273"/>
      <c r="H158" s="276">
        <v>432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2" t="s">
        <v>173</v>
      </c>
      <c r="AU158" s="282" t="s">
        <v>106</v>
      </c>
      <c r="AV158" s="16" t="s">
        <v>181</v>
      </c>
      <c r="AW158" s="16" t="s">
        <v>33</v>
      </c>
      <c r="AX158" s="16" t="s">
        <v>72</v>
      </c>
      <c r="AY158" s="282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3920</v>
      </c>
      <c r="G159" s="234"/>
      <c r="H159" s="238">
        <v>260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6" customFormat="1">
      <c r="A160" s="16"/>
      <c r="B160" s="272"/>
      <c r="C160" s="273"/>
      <c r="D160" s="235" t="s">
        <v>173</v>
      </c>
      <c r="E160" s="274" t="s">
        <v>19</v>
      </c>
      <c r="F160" s="275" t="s">
        <v>1074</v>
      </c>
      <c r="G160" s="273"/>
      <c r="H160" s="276">
        <v>260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2" t="s">
        <v>173</v>
      </c>
      <c r="AU160" s="282" t="s">
        <v>106</v>
      </c>
      <c r="AV160" s="16" t="s">
        <v>181</v>
      </c>
      <c r="AW160" s="16" t="s">
        <v>33</v>
      </c>
      <c r="AX160" s="16" t="s">
        <v>72</v>
      </c>
      <c r="AY160" s="282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3804</v>
      </c>
      <c r="F161" s="248" t="s">
        <v>175</v>
      </c>
      <c r="G161" s="246"/>
      <c r="H161" s="249">
        <v>692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16.5" customHeight="1">
      <c r="A162" s="40"/>
      <c r="B162" s="41"/>
      <c r="C162" s="283" t="s">
        <v>318</v>
      </c>
      <c r="D162" s="283" t="s">
        <v>1127</v>
      </c>
      <c r="E162" s="284" t="s">
        <v>3921</v>
      </c>
      <c r="F162" s="285" t="s">
        <v>3922</v>
      </c>
      <c r="G162" s="286" t="s">
        <v>169</v>
      </c>
      <c r="H162" s="287">
        <v>660</v>
      </c>
      <c r="I162" s="288"/>
      <c r="J162" s="289">
        <f>ROUND(I162*H162,2)</f>
        <v>0</v>
      </c>
      <c r="K162" s="285" t="s">
        <v>170</v>
      </c>
      <c r="L162" s="290"/>
      <c r="M162" s="291" t="s">
        <v>19</v>
      </c>
      <c r="N162" s="292" t="s">
        <v>43</v>
      </c>
      <c r="O162" s="86"/>
      <c r="P162" s="229">
        <f>O162*H162</f>
        <v>0</v>
      </c>
      <c r="Q162" s="229">
        <v>0.13100000000000001</v>
      </c>
      <c r="R162" s="229">
        <f>Q162*H162</f>
        <v>86.460000000000008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206</v>
      </c>
      <c r="AT162" s="231" t="s">
        <v>1127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80</v>
      </c>
      <c r="BK162" s="232">
        <f>ROUND(I162*H162,2)</f>
        <v>0</v>
      </c>
      <c r="BL162" s="19" t="s">
        <v>171</v>
      </c>
      <c r="BM162" s="231" t="s">
        <v>3923</v>
      </c>
    </row>
    <row r="163" s="13" customFormat="1">
      <c r="A163" s="13"/>
      <c r="B163" s="233"/>
      <c r="C163" s="234"/>
      <c r="D163" s="235" t="s">
        <v>173</v>
      </c>
      <c r="E163" s="236" t="s">
        <v>19</v>
      </c>
      <c r="F163" s="237" t="s">
        <v>3924</v>
      </c>
      <c r="G163" s="234"/>
      <c r="H163" s="238">
        <v>660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173</v>
      </c>
      <c r="AU163" s="244" t="s">
        <v>106</v>
      </c>
      <c r="AV163" s="13" t="s">
        <v>106</v>
      </c>
      <c r="AW163" s="13" t="s">
        <v>33</v>
      </c>
      <c r="AX163" s="13" t="s">
        <v>80</v>
      </c>
      <c r="AY163" s="244" t="s">
        <v>163</v>
      </c>
    </row>
    <row r="164" s="2" customFormat="1" ht="16.5" customHeight="1">
      <c r="A164" s="40"/>
      <c r="B164" s="41"/>
      <c r="C164" s="283" t="s">
        <v>326</v>
      </c>
      <c r="D164" s="283" t="s">
        <v>1127</v>
      </c>
      <c r="E164" s="284" t="s">
        <v>3925</v>
      </c>
      <c r="F164" s="285" t="s">
        <v>3926</v>
      </c>
      <c r="G164" s="286" t="s">
        <v>169</v>
      </c>
      <c r="H164" s="287">
        <v>156</v>
      </c>
      <c r="I164" s="288"/>
      <c r="J164" s="289">
        <f>ROUND(I164*H164,2)</f>
        <v>0</v>
      </c>
      <c r="K164" s="285" t="s">
        <v>170</v>
      </c>
      <c r="L164" s="290"/>
      <c r="M164" s="291" t="s">
        <v>19</v>
      </c>
      <c r="N164" s="292" t="s">
        <v>43</v>
      </c>
      <c r="O164" s="86"/>
      <c r="P164" s="229">
        <f>O164*H164</f>
        <v>0</v>
      </c>
      <c r="Q164" s="229">
        <v>0.13100000000000001</v>
      </c>
      <c r="R164" s="229">
        <f>Q164*H164</f>
        <v>20.436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206</v>
      </c>
      <c r="AT164" s="231" t="s">
        <v>1127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80</v>
      </c>
      <c r="BK164" s="232">
        <f>ROUND(I164*H164,2)</f>
        <v>0</v>
      </c>
      <c r="BL164" s="19" t="s">
        <v>171</v>
      </c>
      <c r="BM164" s="231" t="s">
        <v>3927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3928</v>
      </c>
      <c r="G165" s="234"/>
      <c r="H165" s="238">
        <v>156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80</v>
      </c>
      <c r="AY165" s="244" t="s">
        <v>163</v>
      </c>
    </row>
    <row r="166" s="2" customFormat="1" ht="21.75" customHeight="1">
      <c r="A166" s="40"/>
      <c r="B166" s="41"/>
      <c r="C166" s="283" t="s">
        <v>332</v>
      </c>
      <c r="D166" s="283" t="s">
        <v>1127</v>
      </c>
      <c r="E166" s="284" t="s">
        <v>3929</v>
      </c>
      <c r="F166" s="285" t="s">
        <v>3930</v>
      </c>
      <c r="G166" s="286" t="s">
        <v>169</v>
      </c>
      <c r="H166" s="287">
        <v>13.800000000000001</v>
      </c>
      <c r="I166" s="288"/>
      <c r="J166" s="289">
        <f>ROUND(I166*H166,2)</f>
        <v>0</v>
      </c>
      <c r="K166" s="285" t="s">
        <v>170</v>
      </c>
      <c r="L166" s="290"/>
      <c r="M166" s="291" t="s">
        <v>19</v>
      </c>
      <c r="N166" s="292" t="s">
        <v>43</v>
      </c>
      <c r="O166" s="86"/>
      <c r="P166" s="229">
        <f>O166*H166</f>
        <v>0</v>
      </c>
      <c r="Q166" s="229">
        <v>0.13100000000000001</v>
      </c>
      <c r="R166" s="229">
        <f>Q166*H166</f>
        <v>1.8078000000000001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206</v>
      </c>
      <c r="AT166" s="231" t="s">
        <v>1127</v>
      </c>
      <c r="AU166" s="231" t="s">
        <v>106</v>
      </c>
      <c r="AY166" s="19" t="s">
        <v>163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80</v>
      </c>
      <c r="BK166" s="232">
        <f>ROUND(I166*H166,2)</f>
        <v>0</v>
      </c>
      <c r="BL166" s="19" t="s">
        <v>171</v>
      </c>
      <c r="BM166" s="231" t="s">
        <v>3931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3932</v>
      </c>
      <c r="G167" s="234"/>
      <c r="H167" s="238">
        <v>13.800000000000001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13.800000000000001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66.75" customHeight="1">
      <c r="A169" s="40"/>
      <c r="B169" s="41"/>
      <c r="C169" s="220" t="s">
        <v>340</v>
      </c>
      <c r="D169" s="220" t="s">
        <v>166</v>
      </c>
      <c r="E169" s="221" t="s">
        <v>3933</v>
      </c>
      <c r="F169" s="222" t="s">
        <v>3934</v>
      </c>
      <c r="G169" s="223" t="s">
        <v>169</v>
      </c>
      <c r="H169" s="224">
        <v>220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43</v>
      </c>
      <c r="O169" s="86"/>
      <c r="P169" s="229">
        <f>O169*H169</f>
        <v>0</v>
      </c>
      <c r="Q169" s="229">
        <v>0.085650000000000004</v>
      </c>
      <c r="R169" s="229">
        <f>Q169*H169</f>
        <v>18.843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80</v>
      </c>
      <c r="BK169" s="232">
        <f>ROUND(I169*H169,2)</f>
        <v>0</v>
      </c>
      <c r="BL169" s="19" t="s">
        <v>171</v>
      </c>
      <c r="BM169" s="231" t="s">
        <v>3935</v>
      </c>
    </row>
    <row r="170" s="15" customFormat="1">
      <c r="A170" s="15"/>
      <c r="B170" s="256"/>
      <c r="C170" s="257"/>
      <c r="D170" s="235" t="s">
        <v>173</v>
      </c>
      <c r="E170" s="258" t="s">
        <v>19</v>
      </c>
      <c r="F170" s="259" t="s">
        <v>3936</v>
      </c>
      <c r="G170" s="257"/>
      <c r="H170" s="258" t="s">
        <v>19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173</v>
      </c>
      <c r="AU170" s="265" t="s">
        <v>106</v>
      </c>
      <c r="AV170" s="15" t="s">
        <v>80</v>
      </c>
      <c r="AW170" s="15" t="s">
        <v>33</v>
      </c>
      <c r="AX170" s="15" t="s">
        <v>72</v>
      </c>
      <c r="AY170" s="265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3937</v>
      </c>
      <c r="G171" s="234"/>
      <c r="H171" s="238">
        <v>80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3938</v>
      </c>
      <c r="G172" s="234"/>
      <c r="H172" s="238">
        <v>60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3" customFormat="1">
      <c r="A173" s="13"/>
      <c r="B173" s="233"/>
      <c r="C173" s="234"/>
      <c r="D173" s="235" t="s">
        <v>173</v>
      </c>
      <c r="E173" s="236" t="s">
        <v>19</v>
      </c>
      <c r="F173" s="237" t="s">
        <v>3939</v>
      </c>
      <c r="G173" s="234"/>
      <c r="H173" s="238">
        <v>80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173</v>
      </c>
      <c r="AU173" s="244" t="s">
        <v>106</v>
      </c>
      <c r="AV173" s="13" t="s">
        <v>106</v>
      </c>
      <c r="AW173" s="13" t="s">
        <v>33</v>
      </c>
      <c r="AX173" s="13" t="s">
        <v>72</v>
      </c>
      <c r="AY173" s="244" t="s">
        <v>163</v>
      </c>
    </row>
    <row r="174" s="14" customFormat="1">
      <c r="A174" s="14"/>
      <c r="B174" s="245"/>
      <c r="C174" s="246"/>
      <c r="D174" s="235" t="s">
        <v>173</v>
      </c>
      <c r="E174" s="247" t="s">
        <v>3807</v>
      </c>
      <c r="F174" s="248" t="s">
        <v>175</v>
      </c>
      <c r="G174" s="246"/>
      <c r="H174" s="249">
        <v>220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173</v>
      </c>
      <c r="AU174" s="255" t="s">
        <v>106</v>
      </c>
      <c r="AV174" s="14" t="s">
        <v>171</v>
      </c>
      <c r="AW174" s="14" t="s">
        <v>33</v>
      </c>
      <c r="AX174" s="14" t="s">
        <v>80</v>
      </c>
      <c r="AY174" s="255" t="s">
        <v>163</v>
      </c>
    </row>
    <row r="175" s="2" customFormat="1" ht="16.5" customHeight="1">
      <c r="A175" s="40"/>
      <c r="B175" s="41"/>
      <c r="C175" s="283" t="s">
        <v>347</v>
      </c>
      <c r="D175" s="283" t="s">
        <v>1127</v>
      </c>
      <c r="E175" s="284" t="s">
        <v>3940</v>
      </c>
      <c r="F175" s="285" t="s">
        <v>3941</v>
      </c>
      <c r="G175" s="286" t="s">
        <v>169</v>
      </c>
      <c r="H175" s="287">
        <v>264</v>
      </c>
      <c r="I175" s="288"/>
      <c r="J175" s="289">
        <f>ROUND(I175*H175,2)</f>
        <v>0</v>
      </c>
      <c r="K175" s="285" t="s">
        <v>170</v>
      </c>
      <c r="L175" s="290"/>
      <c r="M175" s="291" t="s">
        <v>19</v>
      </c>
      <c r="N175" s="292" t="s">
        <v>43</v>
      </c>
      <c r="O175" s="86"/>
      <c r="P175" s="229">
        <f>O175*H175</f>
        <v>0</v>
      </c>
      <c r="Q175" s="229">
        <v>0.17599999999999999</v>
      </c>
      <c r="R175" s="229">
        <f>Q175*H175</f>
        <v>46.463999999999999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206</v>
      </c>
      <c r="AT175" s="231" t="s">
        <v>1127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80</v>
      </c>
      <c r="BK175" s="232">
        <f>ROUND(I175*H175,2)</f>
        <v>0</v>
      </c>
      <c r="BL175" s="19" t="s">
        <v>171</v>
      </c>
      <c r="BM175" s="231" t="s">
        <v>3942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3943</v>
      </c>
      <c r="G176" s="234"/>
      <c r="H176" s="238">
        <v>264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175</v>
      </c>
      <c r="G177" s="246"/>
      <c r="H177" s="249">
        <v>264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55.5" customHeight="1">
      <c r="A178" s="40"/>
      <c r="B178" s="41"/>
      <c r="C178" s="220" t="s">
        <v>352</v>
      </c>
      <c r="D178" s="220" t="s">
        <v>166</v>
      </c>
      <c r="E178" s="221" t="s">
        <v>3944</v>
      </c>
      <c r="F178" s="222" t="s">
        <v>3945</v>
      </c>
      <c r="G178" s="223" t="s">
        <v>169</v>
      </c>
      <c r="H178" s="224">
        <v>38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43</v>
      </c>
      <c r="O178" s="86"/>
      <c r="P178" s="229">
        <f>O178*H178</f>
        <v>0</v>
      </c>
      <c r="Q178" s="229">
        <v>0.080030000000000004</v>
      </c>
      <c r="R178" s="229">
        <f>Q178*H178</f>
        <v>3.04114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80</v>
      </c>
      <c r="BK178" s="232">
        <f>ROUND(I178*H178,2)</f>
        <v>0</v>
      </c>
      <c r="BL178" s="19" t="s">
        <v>171</v>
      </c>
      <c r="BM178" s="231" t="s">
        <v>3946</v>
      </c>
    </row>
    <row r="179" s="13" customFormat="1">
      <c r="A179" s="13"/>
      <c r="B179" s="233"/>
      <c r="C179" s="234"/>
      <c r="D179" s="235" t="s">
        <v>173</v>
      </c>
      <c r="E179" s="236" t="s">
        <v>19</v>
      </c>
      <c r="F179" s="237" t="s">
        <v>3947</v>
      </c>
      <c r="G179" s="234"/>
      <c r="H179" s="238">
        <v>38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173</v>
      </c>
      <c r="AU179" s="244" t="s">
        <v>106</v>
      </c>
      <c r="AV179" s="13" t="s">
        <v>106</v>
      </c>
      <c r="AW179" s="13" t="s">
        <v>33</v>
      </c>
      <c r="AX179" s="13" t="s">
        <v>72</v>
      </c>
      <c r="AY179" s="244" t="s">
        <v>163</v>
      </c>
    </row>
    <row r="180" s="14" customFormat="1">
      <c r="A180" s="14"/>
      <c r="B180" s="245"/>
      <c r="C180" s="246"/>
      <c r="D180" s="235" t="s">
        <v>173</v>
      </c>
      <c r="E180" s="247" t="s">
        <v>3809</v>
      </c>
      <c r="F180" s="248" t="s">
        <v>175</v>
      </c>
      <c r="G180" s="246"/>
      <c r="H180" s="249">
        <v>38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173</v>
      </c>
      <c r="AU180" s="255" t="s">
        <v>106</v>
      </c>
      <c r="AV180" s="14" t="s">
        <v>171</v>
      </c>
      <c r="AW180" s="14" t="s">
        <v>33</v>
      </c>
      <c r="AX180" s="14" t="s">
        <v>80</v>
      </c>
      <c r="AY180" s="255" t="s">
        <v>163</v>
      </c>
    </row>
    <row r="181" s="2" customFormat="1" ht="16.5" customHeight="1">
      <c r="A181" s="40"/>
      <c r="B181" s="41"/>
      <c r="C181" s="283" t="s">
        <v>357</v>
      </c>
      <c r="D181" s="283" t="s">
        <v>1127</v>
      </c>
      <c r="E181" s="284" t="s">
        <v>3948</v>
      </c>
      <c r="F181" s="285" t="s">
        <v>3949</v>
      </c>
      <c r="G181" s="286" t="s">
        <v>169</v>
      </c>
      <c r="H181" s="287">
        <v>41.799999999999997</v>
      </c>
      <c r="I181" s="288"/>
      <c r="J181" s="289">
        <f>ROUND(I181*H181,2)</f>
        <v>0</v>
      </c>
      <c r="K181" s="285" t="s">
        <v>170</v>
      </c>
      <c r="L181" s="290"/>
      <c r="M181" s="291" t="s">
        <v>19</v>
      </c>
      <c r="N181" s="292" t="s">
        <v>43</v>
      </c>
      <c r="O181" s="86"/>
      <c r="P181" s="229">
        <f>O181*H181</f>
        <v>0</v>
      </c>
      <c r="Q181" s="229">
        <v>0.1125</v>
      </c>
      <c r="R181" s="229">
        <f>Q181*H181</f>
        <v>4.7024999999999997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206</v>
      </c>
      <c r="AT181" s="231" t="s">
        <v>1127</v>
      </c>
      <c r="AU181" s="231" t="s">
        <v>106</v>
      </c>
      <c r="AY181" s="19" t="s">
        <v>163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171</v>
      </c>
      <c r="BM181" s="231" t="s">
        <v>3950</v>
      </c>
    </row>
    <row r="182" s="13" customFormat="1">
      <c r="A182" s="13"/>
      <c r="B182" s="233"/>
      <c r="C182" s="234"/>
      <c r="D182" s="235" t="s">
        <v>173</v>
      </c>
      <c r="E182" s="236" t="s">
        <v>19</v>
      </c>
      <c r="F182" s="237" t="s">
        <v>3951</v>
      </c>
      <c r="G182" s="234"/>
      <c r="H182" s="238">
        <v>41.799999999999997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173</v>
      </c>
      <c r="AU182" s="244" t="s">
        <v>106</v>
      </c>
      <c r="AV182" s="13" t="s">
        <v>106</v>
      </c>
      <c r="AW182" s="13" t="s">
        <v>33</v>
      </c>
      <c r="AX182" s="13" t="s">
        <v>80</v>
      </c>
      <c r="AY182" s="244" t="s">
        <v>163</v>
      </c>
    </row>
    <row r="183" s="2" customFormat="1" ht="21.75" customHeight="1">
      <c r="A183" s="40"/>
      <c r="B183" s="41"/>
      <c r="C183" s="220" t="s">
        <v>364</v>
      </c>
      <c r="D183" s="220" t="s">
        <v>166</v>
      </c>
      <c r="E183" s="221" t="s">
        <v>3952</v>
      </c>
      <c r="F183" s="222" t="s">
        <v>3953</v>
      </c>
      <c r="G183" s="223" t="s">
        <v>169</v>
      </c>
      <c r="H183" s="224">
        <v>15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43</v>
      </c>
      <c r="O183" s="86"/>
      <c r="P183" s="229">
        <f>O183*H183</f>
        <v>0</v>
      </c>
      <c r="Q183" s="229">
        <v>0.3674</v>
      </c>
      <c r="R183" s="229">
        <f>Q183*H183</f>
        <v>5.5110000000000001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80</v>
      </c>
      <c r="BK183" s="232">
        <f>ROUND(I183*H183,2)</f>
        <v>0</v>
      </c>
      <c r="BL183" s="19" t="s">
        <v>171</v>
      </c>
      <c r="BM183" s="231" t="s">
        <v>3954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3955</v>
      </c>
      <c r="G184" s="234"/>
      <c r="H184" s="238">
        <v>15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3814</v>
      </c>
      <c r="F185" s="248" t="s">
        <v>175</v>
      </c>
      <c r="G185" s="246"/>
      <c r="H185" s="249">
        <v>15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44.25" customHeight="1">
      <c r="A186" s="40"/>
      <c r="B186" s="41"/>
      <c r="C186" s="220" t="s">
        <v>370</v>
      </c>
      <c r="D186" s="220" t="s">
        <v>166</v>
      </c>
      <c r="E186" s="221" t="s">
        <v>3956</v>
      </c>
      <c r="F186" s="222" t="s">
        <v>3957</v>
      </c>
      <c r="G186" s="223" t="s">
        <v>279</v>
      </c>
      <c r="H186" s="224">
        <v>332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43</v>
      </c>
      <c r="O186" s="86"/>
      <c r="P186" s="229">
        <f>O186*H186</f>
        <v>0</v>
      </c>
      <c r="Q186" s="229">
        <v>0.15540000000000001</v>
      </c>
      <c r="R186" s="229">
        <f>Q186*H186</f>
        <v>51.592800000000004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80</v>
      </c>
      <c r="BK186" s="232">
        <f>ROUND(I186*H186,2)</f>
        <v>0</v>
      </c>
      <c r="BL186" s="19" t="s">
        <v>171</v>
      </c>
      <c r="BM186" s="231" t="s">
        <v>3958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3959</v>
      </c>
      <c r="G187" s="234"/>
      <c r="H187" s="238">
        <v>290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6" customFormat="1">
      <c r="A188" s="16"/>
      <c r="B188" s="272"/>
      <c r="C188" s="273"/>
      <c r="D188" s="235" t="s">
        <v>173</v>
      </c>
      <c r="E188" s="274" t="s">
        <v>19</v>
      </c>
      <c r="F188" s="275" t="s">
        <v>1074</v>
      </c>
      <c r="G188" s="273"/>
      <c r="H188" s="276">
        <v>290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173</v>
      </c>
      <c r="AU188" s="282" t="s">
        <v>106</v>
      </c>
      <c r="AV188" s="16" t="s">
        <v>181</v>
      </c>
      <c r="AW188" s="16" t="s">
        <v>33</v>
      </c>
      <c r="AX188" s="16" t="s">
        <v>72</v>
      </c>
      <c r="AY188" s="282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3960</v>
      </c>
      <c r="G189" s="234"/>
      <c r="H189" s="238">
        <v>10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6" customFormat="1">
      <c r="A190" s="16"/>
      <c r="B190" s="272"/>
      <c r="C190" s="273"/>
      <c r="D190" s="235" t="s">
        <v>173</v>
      </c>
      <c r="E190" s="274" t="s">
        <v>19</v>
      </c>
      <c r="F190" s="275" t="s">
        <v>1074</v>
      </c>
      <c r="G190" s="273"/>
      <c r="H190" s="276">
        <v>10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173</v>
      </c>
      <c r="AU190" s="282" t="s">
        <v>106</v>
      </c>
      <c r="AV190" s="16" t="s">
        <v>181</v>
      </c>
      <c r="AW190" s="16" t="s">
        <v>33</v>
      </c>
      <c r="AX190" s="16" t="s">
        <v>72</v>
      </c>
      <c r="AY190" s="282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3961</v>
      </c>
      <c r="G191" s="234"/>
      <c r="H191" s="238">
        <v>32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6" customFormat="1">
      <c r="A192" s="16"/>
      <c r="B192" s="272"/>
      <c r="C192" s="273"/>
      <c r="D192" s="235" t="s">
        <v>173</v>
      </c>
      <c r="E192" s="274" t="s">
        <v>19</v>
      </c>
      <c r="F192" s="275" t="s">
        <v>1074</v>
      </c>
      <c r="G192" s="273"/>
      <c r="H192" s="276">
        <v>32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173</v>
      </c>
      <c r="AU192" s="282" t="s">
        <v>106</v>
      </c>
      <c r="AV192" s="16" t="s">
        <v>181</v>
      </c>
      <c r="AW192" s="16" t="s">
        <v>33</v>
      </c>
      <c r="AX192" s="16" t="s">
        <v>72</v>
      </c>
      <c r="AY192" s="282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332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83" t="s">
        <v>378</v>
      </c>
      <c r="D194" s="283" t="s">
        <v>1127</v>
      </c>
      <c r="E194" s="284" t="s">
        <v>3962</v>
      </c>
      <c r="F194" s="285" t="s">
        <v>3963</v>
      </c>
      <c r="G194" s="286" t="s">
        <v>279</v>
      </c>
      <c r="H194" s="287">
        <v>348</v>
      </c>
      <c r="I194" s="288"/>
      <c r="J194" s="289">
        <f>ROUND(I194*H194,2)</f>
        <v>0</v>
      </c>
      <c r="K194" s="285" t="s">
        <v>170</v>
      </c>
      <c r="L194" s="290"/>
      <c r="M194" s="291" t="s">
        <v>19</v>
      </c>
      <c r="N194" s="292" t="s">
        <v>43</v>
      </c>
      <c r="O194" s="86"/>
      <c r="P194" s="229">
        <f>O194*H194</f>
        <v>0</v>
      </c>
      <c r="Q194" s="229">
        <v>0.081000000000000003</v>
      </c>
      <c r="R194" s="229">
        <f>Q194*H194</f>
        <v>28.188000000000002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206</v>
      </c>
      <c r="AT194" s="231" t="s">
        <v>1127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80</v>
      </c>
      <c r="BK194" s="232">
        <f>ROUND(I194*H194,2)</f>
        <v>0</v>
      </c>
      <c r="BL194" s="19" t="s">
        <v>171</v>
      </c>
      <c r="BM194" s="231" t="s">
        <v>3964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3965</v>
      </c>
      <c r="G195" s="234"/>
      <c r="H195" s="238">
        <v>348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80</v>
      </c>
      <c r="AY195" s="244" t="s">
        <v>163</v>
      </c>
    </row>
    <row r="196" s="2" customFormat="1" ht="16.5" customHeight="1">
      <c r="A196" s="40"/>
      <c r="B196" s="41"/>
      <c r="C196" s="283" t="s">
        <v>383</v>
      </c>
      <c r="D196" s="283" t="s">
        <v>1127</v>
      </c>
      <c r="E196" s="284" t="s">
        <v>3966</v>
      </c>
      <c r="F196" s="285" t="s">
        <v>3967</v>
      </c>
      <c r="G196" s="286" t="s">
        <v>279</v>
      </c>
      <c r="H196" s="287">
        <v>38.399999999999999</v>
      </c>
      <c r="I196" s="288"/>
      <c r="J196" s="289">
        <f>ROUND(I196*H196,2)</f>
        <v>0</v>
      </c>
      <c r="K196" s="285" t="s">
        <v>170</v>
      </c>
      <c r="L196" s="290"/>
      <c r="M196" s="291" t="s">
        <v>19</v>
      </c>
      <c r="N196" s="292" t="s">
        <v>43</v>
      </c>
      <c r="O196" s="86"/>
      <c r="P196" s="229">
        <f>O196*H196</f>
        <v>0</v>
      </c>
      <c r="Q196" s="229">
        <v>0.048399999999999999</v>
      </c>
      <c r="R196" s="229">
        <f>Q196*H196</f>
        <v>1.8585599999999998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206</v>
      </c>
      <c r="AT196" s="231" t="s">
        <v>1127</v>
      </c>
      <c r="AU196" s="231" t="s">
        <v>106</v>
      </c>
      <c r="AY196" s="19" t="s">
        <v>163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171</v>
      </c>
      <c r="BM196" s="231" t="s">
        <v>3968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3969</v>
      </c>
      <c r="G197" s="234"/>
      <c r="H197" s="238">
        <v>38.399999999999999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80</v>
      </c>
      <c r="AY197" s="244" t="s">
        <v>163</v>
      </c>
    </row>
    <row r="198" s="2" customFormat="1" ht="21.75" customHeight="1">
      <c r="A198" s="40"/>
      <c r="B198" s="41"/>
      <c r="C198" s="283" t="s">
        <v>391</v>
      </c>
      <c r="D198" s="283" t="s">
        <v>1127</v>
      </c>
      <c r="E198" s="284" t="s">
        <v>3970</v>
      </c>
      <c r="F198" s="285" t="s">
        <v>3971</v>
      </c>
      <c r="G198" s="286" t="s">
        <v>279</v>
      </c>
      <c r="H198" s="287">
        <v>12</v>
      </c>
      <c r="I198" s="288"/>
      <c r="J198" s="289">
        <f>ROUND(I198*H198,2)</f>
        <v>0</v>
      </c>
      <c r="K198" s="285" t="s">
        <v>170</v>
      </c>
      <c r="L198" s="290"/>
      <c r="M198" s="291" t="s">
        <v>19</v>
      </c>
      <c r="N198" s="292" t="s">
        <v>43</v>
      </c>
      <c r="O198" s="86"/>
      <c r="P198" s="229">
        <f>O198*H198</f>
        <v>0</v>
      </c>
      <c r="Q198" s="229">
        <v>0.064000000000000001</v>
      </c>
      <c r="R198" s="229">
        <f>Q198*H198</f>
        <v>0.76800000000000002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206</v>
      </c>
      <c r="AT198" s="231" t="s">
        <v>1127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171</v>
      </c>
      <c r="BM198" s="231" t="s">
        <v>3972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3973</v>
      </c>
      <c r="G199" s="234"/>
      <c r="H199" s="238">
        <v>12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80</v>
      </c>
      <c r="AY199" s="244" t="s">
        <v>163</v>
      </c>
    </row>
    <row r="200" s="2" customFormat="1" ht="44.25" customHeight="1">
      <c r="A200" s="40"/>
      <c r="B200" s="41"/>
      <c r="C200" s="220" t="s">
        <v>397</v>
      </c>
      <c r="D200" s="220" t="s">
        <v>166</v>
      </c>
      <c r="E200" s="221" t="s">
        <v>3974</v>
      </c>
      <c r="F200" s="222" t="s">
        <v>3975</v>
      </c>
      <c r="G200" s="223" t="s">
        <v>279</v>
      </c>
      <c r="H200" s="224">
        <v>420</v>
      </c>
      <c r="I200" s="225"/>
      <c r="J200" s="226">
        <f>ROUND(I200*H200,2)</f>
        <v>0</v>
      </c>
      <c r="K200" s="222" t="s">
        <v>170</v>
      </c>
      <c r="L200" s="46"/>
      <c r="M200" s="227" t="s">
        <v>19</v>
      </c>
      <c r="N200" s="228" t="s">
        <v>43</v>
      </c>
      <c r="O200" s="86"/>
      <c r="P200" s="229">
        <f>O200*H200</f>
        <v>0</v>
      </c>
      <c r="Q200" s="229">
        <v>0.1295</v>
      </c>
      <c r="R200" s="229">
        <f>Q200*H200</f>
        <v>54.390000000000001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171</v>
      </c>
      <c r="AT200" s="231" t="s">
        <v>166</v>
      </c>
      <c r="AU200" s="231" t="s">
        <v>106</v>
      </c>
      <c r="AY200" s="19" t="s">
        <v>163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80</v>
      </c>
      <c r="BK200" s="232">
        <f>ROUND(I200*H200,2)</f>
        <v>0</v>
      </c>
      <c r="BL200" s="19" t="s">
        <v>171</v>
      </c>
      <c r="BM200" s="231" t="s">
        <v>3976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3977</v>
      </c>
      <c r="G201" s="234"/>
      <c r="H201" s="238">
        <v>420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80</v>
      </c>
      <c r="AY201" s="244" t="s">
        <v>163</v>
      </c>
    </row>
    <row r="202" s="2" customFormat="1" ht="16.5" customHeight="1">
      <c r="A202" s="40"/>
      <c r="B202" s="41"/>
      <c r="C202" s="283" t="s">
        <v>401</v>
      </c>
      <c r="D202" s="283" t="s">
        <v>1127</v>
      </c>
      <c r="E202" s="284" t="s">
        <v>3978</v>
      </c>
      <c r="F202" s="285" t="s">
        <v>3979</v>
      </c>
      <c r="G202" s="286" t="s">
        <v>279</v>
      </c>
      <c r="H202" s="287">
        <v>504</v>
      </c>
      <c r="I202" s="288"/>
      <c r="J202" s="289">
        <f>ROUND(I202*H202,2)</f>
        <v>0</v>
      </c>
      <c r="K202" s="285" t="s">
        <v>170</v>
      </c>
      <c r="L202" s="290"/>
      <c r="M202" s="291" t="s">
        <v>19</v>
      </c>
      <c r="N202" s="292" t="s">
        <v>43</v>
      </c>
      <c r="O202" s="86"/>
      <c r="P202" s="229">
        <f>O202*H202</f>
        <v>0</v>
      </c>
      <c r="Q202" s="229">
        <v>0.044999999999999998</v>
      </c>
      <c r="R202" s="229">
        <f>Q202*H202</f>
        <v>22.68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206</v>
      </c>
      <c r="AT202" s="231" t="s">
        <v>1127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80</v>
      </c>
      <c r="BK202" s="232">
        <f>ROUND(I202*H202,2)</f>
        <v>0</v>
      </c>
      <c r="BL202" s="19" t="s">
        <v>171</v>
      </c>
      <c r="BM202" s="231" t="s">
        <v>3980</v>
      </c>
    </row>
    <row r="203" s="13" customFormat="1">
      <c r="A203" s="13"/>
      <c r="B203" s="233"/>
      <c r="C203" s="234"/>
      <c r="D203" s="235" t="s">
        <v>173</v>
      </c>
      <c r="E203" s="236" t="s">
        <v>19</v>
      </c>
      <c r="F203" s="237" t="s">
        <v>3981</v>
      </c>
      <c r="G203" s="234"/>
      <c r="H203" s="238">
        <v>504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106</v>
      </c>
      <c r="AV203" s="13" t="s">
        <v>106</v>
      </c>
      <c r="AW203" s="13" t="s">
        <v>33</v>
      </c>
      <c r="AX203" s="13" t="s">
        <v>80</v>
      </c>
      <c r="AY203" s="244" t="s">
        <v>163</v>
      </c>
    </row>
    <row r="204" s="12" customFormat="1" ht="22.8" customHeight="1">
      <c r="A204" s="12"/>
      <c r="B204" s="204"/>
      <c r="C204" s="205"/>
      <c r="D204" s="206" t="s">
        <v>71</v>
      </c>
      <c r="E204" s="218" t="s">
        <v>164</v>
      </c>
      <c r="F204" s="218" t="s">
        <v>165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SUM(P205:P229)</f>
        <v>0</v>
      </c>
      <c r="Q204" s="212"/>
      <c r="R204" s="213">
        <f>SUM(R205:R229)</f>
        <v>13.154200000000001</v>
      </c>
      <c r="S204" s="212"/>
      <c r="T204" s="214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71</v>
      </c>
      <c r="AU204" s="216" t="s">
        <v>80</v>
      </c>
      <c r="AY204" s="215" t="s">
        <v>163</v>
      </c>
      <c r="BK204" s="217">
        <f>SUM(BK205:BK229)</f>
        <v>0</v>
      </c>
    </row>
    <row r="205" s="2" customFormat="1" ht="21.75" customHeight="1">
      <c r="A205" s="40"/>
      <c r="B205" s="41"/>
      <c r="C205" s="220" t="s">
        <v>405</v>
      </c>
      <c r="D205" s="220" t="s">
        <v>166</v>
      </c>
      <c r="E205" s="221" t="s">
        <v>3982</v>
      </c>
      <c r="F205" s="222" t="s">
        <v>3983</v>
      </c>
      <c r="G205" s="223" t="s">
        <v>355</v>
      </c>
      <c r="H205" s="224">
        <v>3</v>
      </c>
      <c r="I205" s="225"/>
      <c r="J205" s="226">
        <f>ROUND(I205*H205,2)</f>
        <v>0</v>
      </c>
      <c r="K205" s="222" t="s">
        <v>170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0.00069999999999999999</v>
      </c>
      <c r="R205" s="229">
        <f>Q205*H205</f>
        <v>0.0020999999999999999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171</v>
      </c>
      <c r="AT205" s="231" t="s">
        <v>166</v>
      </c>
      <c r="AU205" s="231" t="s">
        <v>106</v>
      </c>
      <c r="AY205" s="19" t="s">
        <v>163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171</v>
      </c>
      <c r="BM205" s="231" t="s">
        <v>3984</v>
      </c>
    </row>
    <row r="206" s="2" customFormat="1" ht="21.75" customHeight="1">
      <c r="A206" s="40"/>
      <c r="B206" s="41"/>
      <c r="C206" s="283" t="s">
        <v>409</v>
      </c>
      <c r="D206" s="283" t="s">
        <v>1127</v>
      </c>
      <c r="E206" s="284" t="s">
        <v>3985</v>
      </c>
      <c r="F206" s="285" t="s">
        <v>3986</v>
      </c>
      <c r="G206" s="286" t="s">
        <v>355</v>
      </c>
      <c r="H206" s="287">
        <v>2</v>
      </c>
      <c r="I206" s="288"/>
      <c r="J206" s="289">
        <f>ROUND(I206*H206,2)</f>
        <v>0</v>
      </c>
      <c r="K206" s="285" t="s">
        <v>170</v>
      </c>
      <c r="L206" s="290"/>
      <c r="M206" s="291" t="s">
        <v>19</v>
      </c>
      <c r="N206" s="292" t="s">
        <v>43</v>
      </c>
      <c r="O206" s="86"/>
      <c r="P206" s="229">
        <f>O206*H206</f>
        <v>0</v>
      </c>
      <c r="Q206" s="229">
        <v>0.0035999999999999999</v>
      </c>
      <c r="R206" s="229">
        <f>Q206*H206</f>
        <v>0.0071999999999999998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206</v>
      </c>
      <c r="AT206" s="231" t="s">
        <v>1127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171</v>
      </c>
      <c r="BM206" s="231" t="s">
        <v>3987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3988</v>
      </c>
      <c r="G207" s="234"/>
      <c r="H207" s="238">
        <v>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80</v>
      </c>
      <c r="AY207" s="244" t="s">
        <v>163</v>
      </c>
    </row>
    <row r="208" s="2" customFormat="1" ht="21.75" customHeight="1">
      <c r="A208" s="40"/>
      <c r="B208" s="41"/>
      <c r="C208" s="283" t="s">
        <v>413</v>
      </c>
      <c r="D208" s="283" t="s">
        <v>1127</v>
      </c>
      <c r="E208" s="284" t="s">
        <v>3989</v>
      </c>
      <c r="F208" s="285" t="s">
        <v>3990</v>
      </c>
      <c r="G208" s="286" t="s">
        <v>355</v>
      </c>
      <c r="H208" s="287">
        <v>1</v>
      </c>
      <c r="I208" s="288"/>
      <c r="J208" s="289">
        <f>ROUND(I208*H208,2)</f>
        <v>0</v>
      </c>
      <c r="K208" s="285" t="s">
        <v>170</v>
      </c>
      <c r="L208" s="290"/>
      <c r="M208" s="291" t="s">
        <v>19</v>
      </c>
      <c r="N208" s="292" t="s">
        <v>43</v>
      </c>
      <c r="O208" s="86"/>
      <c r="P208" s="229">
        <f>O208*H208</f>
        <v>0</v>
      </c>
      <c r="Q208" s="229">
        <v>0.0023999999999999998</v>
      </c>
      <c r="R208" s="229">
        <f>Q208*H208</f>
        <v>0.0023999999999999998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206</v>
      </c>
      <c r="AT208" s="231" t="s">
        <v>1127</v>
      </c>
      <c r="AU208" s="231" t="s">
        <v>106</v>
      </c>
      <c r="AY208" s="19" t="s">
        <v>163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171</v>
      </c>
      <c r="BM208" s="231" t="s">
        <v>3991</v>
      </c>
    </row>
    <row r="209" s="2" customFormat="1" ht="21.75" customHeight="1">
      <c r="A209" s="40"/>
      <c r="B209" s="41"/>
      <c r="C209" s="220" t="s">
        <v>417</v>
      </c>
      <c r="D209" s="220" t="s">
        <v>166</v>
      </c>
      <c r="E209" s="221" t="s">
        <v>3992</v>
      </c>
      <c r="F209" s="222" t="s">
        <v>3993</v>
      </c>
      <c r="G209" s="223" t="s">
        <v>355</v>
      </c>
      <c r="H209" s="224">
        <v>2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0.10940999999999999</v>
      </c>
      <c r="R209" s="229">
        <f>Q209*H209</f>
        <v>0.21881999999999999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171</v>
      </c>
      <c r="BM209" s="231" t="s">
        <v>3994</v>
      </c>
    </row>
    <row r="210" s="2" customFormat="1" ht="16.5" customHeight="1">
      <c r="A210" s="40"/>
      <c r="B210" s="41"/>
      <c r="C210" s="283" t="s">
        <v>422</v>
      </c>
      <c r="D210" s="283" t="s">
        <v>1127</v>
      </c>
      <c r="E210" s="284" t="s">
        <v>3995</v>
      </c>
      <c r="F210" s="285" t="s">
        <v>3996</v>
      </c>
      <c r="G210" s="286" t="s">
        <v>355</v>
      </c>
      <c r="H210" s="287">
        <v>2</v>
      </c>
      <c r="I210" s="288"/>
      <c r="J210" s="289">
        <f>ROUND(I210*H210,2)</f>
        <v>0</v>
      </c>
      <c r="K210" s="285" t="s">
        <v>170</v>
      </c>
      <c r="L210" s="290"/>
      <c r="M210" s="291" t="s">
        <v>19</v>
      </c>
      <c r="N210" s="292" t="s">
        <v>43</v>
      </c>
      <c r="O210" s="86"/>
      <c r="P210" s="229">
        <f>O210*H210</f>
        <v>0</v>
      </c>
      <c r="Q210" s="229">
        <v>0.0064999999999999997</v>
      </c>
      <c r="R210" s="229">
        <f>Q210*H210</f>
        <v>0.012999999999999999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206</v>
      </c>
      <c r="AT210" s="231" t="s">
        <v>1127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171</v>
      </c>
      <c r="BM210" s="231" t="s">
        <v>3997</v>
      </c>
    </row>
    <row r="211" s="2" customFormat="1" ht="16.5" customHeight="1">
      <c r="A211" s="40"/>
      <c r="B211" s="41"/>
      <c r="C211" s="283" t="s">
        <v>426</v>
      </c>
      <c r="D211" s="283" t="s">
        <v>1127</v>
      </c>
      <c r="E211" s="284" t="s">
        <v>3998</v>
      </c>
      <c r="F211" s="285" t="s">
        <v>3999</v>
      </c>
      <c r="G211" s="286" t="s">
        <v>355</v>
      </c>
      <c r="H211" s="287">
        <v>2</v>
      </c>
      <c r="I211" s="288"/>
      <c r="J211" s="289">
        <f>ROUND(I211*H211,2)</f>
        <v>0</v>
      </c>
      <c r="K211" s="285" t="s">
        <v>170</v>
      </c>
      <c r="L211" s="290"/>
      <c r="M211" s="291" t="s">
        <v>19</v>
      </c>
      <c r="N211" s="292" t="s">
        <v>43</v>
      </c>
      <c r="O211" s="86"/>
      <c r="P211" s="229">
        <f>O211*H211</f>
        <v>0</v>
      </c>
      <c r="Q211" s="229">
        <v>0.0033</v>
      </c>
      <c r="R211" s="229">
        <f>Q211*H211</f>
        <v>0.0066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206</v>
      </c>
      <c r="AT211" s="231" t="s">
        <v>1127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171</v>
      </c>
      <c r="BM211" s="231" t="s">
        <v>4000</v>
      </c>
    </row>
    <row r="212" s="2" customFormat="1" ht="16.5" customHeight="1">
      <c r="A212" s="40"/>
      <c r="B212" s="41"/>
      <c r="C212" s="283" t="s">
        <v>430</v>
      </c>
      <c r="D212" s="283" t="s">
        <v>1127</v>
      </c>
      <c r="E212" s="284" t="s">
        <v>4001</v>
      </c>
      <c r="F212" s="285" t="s">
        <v>4002</v>
      </c>
      <c r="G212" s="286" t="s">
        <v>355</v>
      </c>
      <c r="H212" s="287">
        <v>4</v>
      </c>
      <c r="I212" s="288"/>
      <c r="J212" s="289">
        <f>ROUND(I212*H212,2)</f>
        <v>0</v>
      </c>
      <c r="K212" s="285" t="s">
        <v>170</v>
      </c>
      <c r="L212" s="290"/>
      <c r="M212" s="291" t="s">
        <v>19</v>
      </c>
      <c r="N212" s="292" t="s">
        <v>43</v>
      </c>
      <c r="O212" s="86"/>
      <c r="P212" s="229">
        <f>O212*H212</f>
        <v>0</v>
      </c>
      <c r="Q212" s="229">
        <v>0.00040000000000000002</v>
      </c>
      <c r="R212" s="229">
        <f>Q212*H212</f>
        <v>0.0016000000000000001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206</v>
      </c>
      <c r="AT212" s="231" t="s">
        <v>1127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171</v>
      </c>
      <c r="BM212" s="231" t="s">
        <v>4003</v>
      </c>
    </row>
    <row r="213" s="2" customFormat="1" ht="16.5" customHeight="1">
      <c r="A213" s="40"/>
      <c r="B213" s="41"/>
      <c r="C213" s="283" t="s">
        <v>442</v>
      </c>
      <c r="D213" s="283" t="s">
        <v>1127</v>
      </c>
      <c r="E213" s="284" t="s">
        <v>4004</v>
      </c>
      <c r="F213" s="285" t="s">
        <v>4005</v>
      </c>
      <c r="G213" s="286" t="s">
        <v>355</v>
      </c>
      <c r="H213" s="287">
        <v>2</v>
      </c>
      <c r="I213" s="288"/>
      <c r="J213" s="289">
        <f>ROUND(I213*H213,2)</f>
        <v>0</v>
      </c>
      <c r="K213" s="285" t="s">
        <v>170</v>
      </c>
      <c r="L213" s="290"/>
      <c r="M213" s="291" t="s">
        <v>19</v>
      </c>
      <c r="N213" s="292" t="s">
        <v>43</v>
      </c>
      <c r="O213" s="86"/>
      <c r="P213" s="229">
        <f>O213*H213</f>
        <v>0</v>
      </c>
      <c r="Q213" s="229">
        <v>0.00014999999999999999</v>
      </c>
      <c r="R213" s="229">
        <f>Q213*H213</f>
        <v>0.00029999999999999997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206</v>
      </c>
      <c r="AT213" s="231" t="s">
        <v>1127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171</v>
      </c>
      <c r="BM213" s="231" t="s">
        <v>4006</v>
      </c>
    </row>
    <row r="214" s="2" customFormat="1" ht="21.75" customHeight="1">
      <c r="A214" s="40"/>
      <c r="B214" s="41"/>
      <c r="C214" s="220" t="s">
        <v>446</v>
      </c>
      <c r="D214" s="220" t="s">
        <v>166</v>
      </c>
      <c r="E214" s="221" t="s">
        <v>4007</v>
      </c>
      <c r="F214" s="222" t="s">
        <v>4008</v>
      </c>
      <c r="G214" s="223" t="s">
        <v>279</v>
      </c>
      <c r="H214" s="224">
        <v>110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8.0000000000000007E-05</v>
      </c>
      <c r="R214" s="229">
        <f>Q214*H214</f>
        <v>0.0088000000000000005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171</v>
      </c>
      <c r="BM214" s="231" t="s">
        <v>4009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4010</v>
      </c>
      <c r="G215" s="234"/>
      <c r="H215" s="238">
        <v>110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80</v>
      </c>
      <c r="AY215" s="244" t="s">
        <v>163</v>
      </c>
    </row>
    <row r="216" s="2" customFormat="1" ht="21.75" customHeight="1">
      <c r="A216" s="40"/>
      <c r="B216" s="41"/>
      <c r="C216" s="220" t="s">
        <v>450</v>
      </c>
      <c r="D216" s="220" t="s">
        <v>166</v>
      </c>
      <c r="E216" s="221" t="s">
        <v>4011</v>
      </c>
      <c r="F216" s="222" t="s">
        <v>4012</v>
      </c>
      <c r="G216" s="223" t="s">
        <v>355</v>
      </c>
      <c r="H216" s="224">
        <v>2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43</v>
      </c>
      <c r="O216" s="86"/>
      <c r="P216" s="229">
        <f>O216*H216</f>
        <v>0</v>
      </c>
      <c r="Q216" s="229">
        <v>0.00052999999999999998</v>
      </c>
      <c r="R216" s="229">
        <f>Q216*H216</f>
        <v>0.00106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80</v>
      </c>
      <c r="BK216" s="232">
        <f>ROUND(I216*H216,2)</f>
        <v>0</v>
      </c>
      <c r="BL216" s="19" t="s">
        <v>171</v>
      </c>
      <c r="BM216" s="231" t="s">
        <v>4013</v>
      </c>
    </row>
    <row r="217" s="13" customFormat="1">
      <c r="A217" s="13"/>
      <c r="B217" s="233"/>
      <c r="C217" s="234"/>
      <c r="D217" s="235" t="s">
        <v>173</v>
      </c>
      <c r="E217" s="236" t="s">
        <v>19</v>
      </c>
      <c r="F217" s="237" t="s">
        <v>4014</v>
      </c>
      <c r="G217" s="234"/>
      <c r="H217" s="238">
        <v>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173</v>
      </c>
      <c r="AU217" s="244" t="s">
        <v>106</v>
      </c>
      <c r="AV217" s="13" t="s">
        <v>106</v>
      </c>
      <c r="AW217" s="13" t="s">
        <v>33</v>
      </c>
      <c r="AX217" s="13" t="s">
        <v>80</v>
      </c>
      <c r="AY217" s="244" t="s">
        <v>163</v>
      </c>
    </row>
    <row r="218" s="2" customFormat="1" ht="33" customHeight="1">
      <c r="A218" s="40"/>
      <c r="B218" s="41"/>
      <c r="C218" s="220" t="s">
        <v>454</v>
      </c>
      <c r="D218" s="220" t="s">
        <v>166</v>
      </c>
      <c r="E218" s="221" t="s">
        <v>4015</v>
      </c>
      <c r="F218" s="222" t="s">
        <v>4016</v>
      </c>
      <c r="G218" s="223" t="s">
        <v>279</v>
      </c>
      <c r="H218" s="224">
        <v>42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43</v>
      </c>
      <c r="O218" s="86"/>
      <c r="P218" s="229">
        <f>O218*H218</f>
        <v>0</v>
      </c>
      <c r="Q218" s="229">
        <v>0.25866</v>
      </c>
      <c r="R218" s="229">
        <f>Q218*H218</f>
        <v>10.863720000000001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80</v>
      </c>
      <c r="BK218" s="232">
        <f>ROUND(I218*H218,2)</f>
        <v>0</v>
      </c>
      <c r="BL218" s="19" t="s">
        <v>171</v>
      </c>
      <c r="BM218" s="231" t="s">
        <v>4017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4018</v>
      </c>
      <c r="G219" s="234"/>
      <c r="H219" s="238">
        <v>42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80</v>
      </c>
      <c r="AY219" s="244" t="s">
        <v>163</v>
      </c>
    </row>
    <row r="220" s="2" customFormat="1" ht="16.5" customHeight="1">
      <c r="A220" s="40"/>
      <c r="B220" s="41"/>
      <c r="C220" s="283" t="s">
        <v>458</v>
      </c>
      <c r="D220" s="283" t="s">
        <v>1127</v>
      </c>
      <c r="E220" s="284" t="s">
        <v>4019</v>
      </c>
      <c r="F220" s="285" t="s">
        <v>4020</v>
      </c>
      <c r="G220" s="286" t="s">
        <v>279</v>
      </c>
      <c r="H220" s="287">
        <v>44.100000000000001</v>
      </c>
      <c r="I220" s="288"/>
      <c r="J220" s="289">
        <f>ROUND(I220*H220,2)</f>
        <v>0</v>
      </c>
      <c r="K220" s="285" t="s">
        <v>170</v>
      </c>
      <c r="L220" s="290"/>
      <c r="M220" s="291" t="s">
        <v>19</v>
      </c>
      <c r="N220" s="292" t="s">
        <v>43</v>
      </c>
      <c r="O220" s="86"/>
      <c r="P220" s="229">
        <f>O220*H220</f>
        <v>0</v>
      </c>
      <c r="Q220" s="229">
        <v>0.045999999999999999</v>
      </c>
      <c r="R220" s="229">
        <f>Q220*H220</f>
        <v>2.0286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206</v>
      </c>
      <c r="AT220" s="231" t="s">
        <v>1127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80</v>
      </c>
      <c r="BK220" s="232">
        <f>ROUND(I220*H220,2)</f>
        <v>0</v>
      </c>
      <c r="BL220" s="19" t="s">
        <v>171</v>
      </c>
      <c r="BM220" s="231" t="s">
        <v>4021</v>
      </c>
    </row>
    <row r="221" s="13" customFormat="1">
      <c r="A221" s="13"/>
      <c r="B221" s="233"/>
      <c r="C221" s="234"/>
      <c r="D221" s="235" t="s">
        <v>173</v>
      </c>
      <c r="E221" s="234"/>
      <c r="F221" s="237" t="s">
        <v>4022</v>
      </c>
      <c r="G221" s="234"/>
      <c r="H221" s="238">
        <v>44.100000000000001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4</v>
      </c>
      <c r="AX221" s="13" t="s">
        <v>80</v>
      </c>
      <c r="AY221" s="244" t="s">
        <v>163</v>
      </c>
    </row>
    <row r="222" s="2" customFormat="1" ht="16.5" customHeight="1">
      <c r="A222" s="40"/>
      <c r="B222" s="41"/>
      <c r="C222" s="220" t="s">
        <v>462</v>
      </c>
      <c r="D222" s="220" t="s">
        <v>166</v>
      </c>
      <c r="E222" s="221" t="s">
        <v>392</v>
      </c>
      <c r="F222" s="222" t="s">
        <v>4023</v>
      </c>
      <c r="G222" s="223" t="s">
        <v>420</v>
      </c>
      <c r="H222" s="224">
        <v>2</v>
      </c>
      <c r="I222" s="225"/>
      <c r="J222" s="226">
        <f>ROUND(I222*H222,2)</f>
        <v>0</v>
      </c>
      <c r="K222" s="222" t="s">
        <v>19</v>
      </c>
      <c r="L222" s="46"/>
      <c r="M222" s="227" t="s">
        <v>19</v>
      </c>
      <c r="N222" s="228" t="s">
        <v>43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80</v>
      </c>
      <c r="BK222" s="232">
        <f>ROUND(I222*H222,2)</f>
        <v>0</v>
      </c>
      <c r="BL222" s="19" t="s">
        <v>171</v>
      </c>
      <c r="BM222" s="231" t="s">
        <v>4024</v>
      </c>
    </row>
    <row r="223" s="2" customFormat="1" ht="16.5" customHeight="1">
      <c r="A223" s="40"/>
      <c r="B223" s="41"/>
      <c r="C223" s="220" t="s">
        <v>466</v>
      </c>
      <c r="D223" s="220" t="s">
        <v>166</v>
      </c>
      <c r="E223" s="221" t="s">
        <v>398</v>
      </c>
      <c r="F223" s="222" t="s">
        <v>4025</v>
      </c>
      <c r="G223" s="223" t="s">
        <v>420</v>
      </c>
      <c r="H223" s="224">
        <v>1</v>
      </c>
      <c r="I223" s="225"/>
      <c r="J223" s="226">
        <f>ROUND(I223*H223,2)</f>
        <v>0</v>
      </c>
      <c r="K223" s="222" t="s">
        <v>19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171</v>
      </c>
      <c r="AT223" s="231" t="s">
        <v>166</v>
      </c>
      <c r="AU223" s="231" t="s">
        <v>106</v>
      </c>
      <c r="AY223" s="19" t="s">
        <v>163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171</v>
      </c>
      <c r="BM223" s="231" t="s">
        <v>4026</v>
      </c>
    </row>
    <row r="224" s="2" customFormat="1" ht="21.75" customHeight="1">
      <c r="A224" s="40"/>
      <c r="B224" s="41"/>
      <c r="C224" s="220" t="s">
        <v>470</v>
      </c>
      <c r="D224" s="220" t="s">
        <v>166</v>
      </c>
      <c r="E224" s="221" t="s">
        <v>402</v>
      </c>
      <c r="F224" s="222" t="s">
        <v>4027</v>
      </c>
      <c r="G224" s="223" t="s">
        <v>394</v>
      </c>
      <c r="H224" s="224">
        <v>1</v>
      </c>
      <c r="I224" s="225"/>
      <c r="J224" s="226">
        <f>ROUND(I224*H224,2)</f>
        <v>0</v>
      </c>
      <c r="K224" s="222" t="s">
        <v>19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171</v>
      </c>
      <c r="AT224" s="231" t="s">
        <v>166</v>
      </c>
      <c r="AU224" s="231" t="s">
        <v>106</v>
      </c>
      <c r="AY224" s="19" t="s">
        <v>163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171</v>
      </c>
      <c r="BM224" s="231" t="s">
        <v>4028</v>
      </c>
    </row>
    <row r="225" s="2" customFormat="1" ht="33" customHeight="1">
      <c r="A225" s="40"/>
      <c r="B225" s="41"/>
      <c r="C225" s="220" t="s">
        <v>513</v>
      </c>
      <c r="D225" s="220" t="s">
        <v>166</v>
      </c>
      <c r="E225" s="221" t="s">
        <v>406</v>
      </c>
      <c r="F225" s="222" t="s">
        <v>4029</v>
      </c>
      <c r="G225" s="223" t="s">
        <v>394</v>
      </c>
      <c r="H225" s="224">
        <v>1</v>
      </c>
      <c r="I225" s="225"/>
      <c r="J225" s="226">
        <f>ROUND(I225*H225,2)</f>
        <v>0</v>
      </c>
      <c r="K225" s="222" t="s">
        <v>19</v>
      </c>
      <c r="L225" s="46"/>
      <c r="M225" s="227" t="s">
        <v>19</v>
      </c>
      <c r="N225" s="228" t="s">
        <v>43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171</v>
      </c>
      <c r="BM225" s="231" t="s">
        <v>4030</v>
      </c>
    </row>
    <row r="226" s="2" customFormat="1" ht="21.75" customHeight="1">
      <c r="A226" s="40"/>
      <c r="B226" s="41"/>
      <c r="C226" s="220" t="s">
        <v>527</v>
      </c>
      <c r="D226" s="220" t="s">
        <v>166</v>
      </c>
      <c r="E226" s="221" t="s">
        <v>410</v>
      </c>
      <c r="F226" s="222" t="s">
        <v>4031</v>
      </c>
      <c r="G226" s="223" t="s">
        <v>394</v>
      </c>
      <c r="H226" s="224">
        <v>1</v>
      </c>
      <c r="I226" s="225"/>
      <c r="J226" s="226">
        <f>ROUND(I226*H226,2)</f>
        <v>0</v>
      </c>
      <c r="K226" s="222" t="s">
        <v>19</v>
      </c>
      <c r="L226" s="46"/>
      <c r="M226" s="227" t="s">
        <v>19</v>
      </c>
      <c r="N226" s="228" t="s">
        <v>43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171</v>
      </c>
      <c r="AT226" s="231" t="s">
        <v>166</v>
      </c>
      <c r="AU226" s="231" t="s">
        <v>106</v>
      </c>
      <c r="AY226" s="19" t="s">
        <v>163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80</v>
      </c>
      <c r="BK226" s="232">
        <f>ROUND(I226*H226,2)</f>
        <v>0</v>
      </c>
      <c r="BL226" s="19" t="s">
        <v>171</v>
      </c>
      <c r="BM226" s="231" t="s">
        <v>4032</v>
      </c>
    </row>
    <row r="227" s="2" customFormat="1" ht="21.75" customHeight="1">
      <c r="A227" s="40"/>
      <c r="B227" s="41"/>
      <c r="C227" s="220" t="s">
        <v>509</v>
      </c>
      <c r="D227" s="220" t="s">
        <v>166</v>
      </c>
      <c r="E227" s="221" t="s">
        <v>414</v>
      </c>
      <c r="F227" s="222" t="s">
        <v>4033</v>
      </c>
      <c r="G227" s="223" t="s">
        <v>394</v>
      </c>
      <c r="H227" s="224">
        <v>1</v>
      </c>
      <c r="I227" s="225"/>
      <c r="J227" s="226">
        <f>ROUND(I227*H227,2)</f>
        <v>0</v>
      </c>
      <c r="K227" s="222" t="s">
        <v>19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171</v>
      </c>
      <c r="AT227" s="231" t="s">
        <v>166</v>
      </c>
      <c r="AU227" s="231" t="s">
        <v>106</v>
      </c>
      <c r="AY227" s="19" t="s">
        <v>163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171</v>
      </c>
      <c r="BM227" s="231" t="s">
        <v>4034</v>
      </c>
    </row>
    <row r="228" s="2" customFormat="1" ht="16.5" customHeight="1">
      <c r="A228" s="40"/>
      <c r="B228" s="41"/>
      <c r="C228" s="220" t="s">
        <v>518</v>
      </c>
      <c r="D228" s="220" t="s">
        <v>166</v>
      </c>
      <c r="E228" s="221" t="s">
        <v>418</v>
      </c>
      <c r="F228" s="222" t="s">
        <v>4035</v>
      </c>
      <c r="G228" s="223" t="s">
        <v>394</v>
      </c>
      <c r="H228" s="224">
        <v>1</v>
      </c>
      <c r="I228" s="225"/>
      <c r="J228" s="226">
        <f>ROUND(I228*H228,2)</f>
        <v>0</v>
      </c>
      <c r="K228" s="222" t="s">
        <v>19</v>
      </c>
      <c r="L228" s="46"/>
      <c r="M228" s="227" t="s">
        <v>19</v>
      </c>
      <c r="N228" s="228" t="s">
        <v>43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80</v>
      </c>
      <c r="BK228" s="232">
        <f>ROUND(I228*H228,2)</f>
        <v>0</v>
      </c>
      <c r="BL228" s="19" t="s">
        <v>171</v>
      </c>
      <c r="BM228" s="231" t="s">
        <v>4036</v>
      </c>
    </row>
    <row r="229" s="2" customFormat="1" ht="21.75" customHeight="1">
      <c r="A229" s="40"/>
      <c r="B229" s="41"/>
      <c r="C229" s="220" t="s">
        <v>522</v>
      </c>
      <c r="D229" s="220" t="s">
        <v>166</v>
      </c>
      <c r="E229" s="221" t="s">
        <v>423</v>
      </c>
      <c r="F229" s="222" t="s">
        <v>4037</v>
      </c>
      <c r="G229" s="223" t="s">
        <v>394</v>
      </c>
      <c r="H229" s="224">
        <v>1</v>
      </c>
      <c r="I229" s="225"/>
      <c r="J229" s="226">
        <f>ROUND(I229*H229,2)</f>
        <v>0</v>
      </c>
      <c r="K229" s="222" t="s">
        <v>19</v>
      </c>
      <c r="L229" s="46"/>
      <c r="M229" s="227" t="s">
        <v>19</v>
      </c>
      <c r="N229" s="228" t="s">
        <v>43</v>
      </c>
      <c r="O229" s="8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171</v>
      </c>
      <c r="AT229" s="231" t="s">
        <v>166</v>
      </c>
      <c r="AU229" s="231" t="s">
        <v>106</v>
      </c>
      <c r="AY229" s="19" t="s">
        <v>163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80</v>
      </c>
      <c r="BK229" s="232">
        <f>ROUND(I229*H229,2)</f>
        <v>0</v>
      </c>
      <c r="BL229" s="19" t="s">
        <v>171</v>
      </c>
      <c r="BM229" s="231" t="s">
        <v>4038</v>
      </c>
    </row>
    <row r="230" s="12" customFormat="1" ht="22.8" customHeight="1">
      <c r="A230" s="12"/>
      <c r="B230" s="204"/>
      <c r="C230" s="205"/>
      <c r="D230" s="206" t="s">
        <v>71</v>
      </c>
      <c r="E230" s="218" t="s">
        <v>537</v>
      </c>
      <c r="F230" s="218" t="s">
        <v>538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SUM(P231:P246)</f>
        <v>0</v>
      </c>
      <c r="Q230" s="212"/>
      <c r="R230" s="213">
        <f>SUM(R231:R246)</f>
        <v>0</v>
      </c>
      <c r="S230" s="212"/>
      <c r="T230" s="214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80</v>
      </c>
      <c r="AT230" s="216" t="s">
        <v>71</v>
      </c>
      <c r="AU230" s="216" t="s">
        <v>80</v>
      </c>
      <c r="AY230" s="215" t="s">
        <v>163</v>
      </c>
      <c r="BK230" s="217">
        <f>SUM(BK231:BK246)</f>
        <v>0</v>
      </c>
    </row>
    <row r="231" s="2" customFormat="1" ht="33" customHeight="1">
      <c r="A231" s="40"/>
      <c r="B231" s="41"/>
      <c r="C231" s="220" t="s">
        <v>478</v>
      </c>
      <c r="D231" s="220" t="s">
        <v>166</v>
      </c>
      <c r="E231" s="221" t="s">
        <v>4039</v>
      </c>
      <c r="F231" s="222" t="s">
        <v>4040</v>
      </c>
      <c r="G231" s="223" t="s">
        <v>262</v>
      </c>
      <c r="H231" s="224">
        <v>1342.935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171</v>
      </c>
      <c r="BM231" s="231" t="s">
        <v>4041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4042</v>
      </c>
      <c r="G232" s="234"/>
      <c r="H232" s="238">
        <v>1342.935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1342.935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485</v>
      </c>
      <c r="D234" s="220" t="s">
        <v>166</v>
      </c>
      <c r="E234" s="221" t="s">
        <v>4043</v>
      </c>
      <c r="F234" s="222" t="s">
        <v>4044</v>
      </c>
      <c r="G234" s="223" t="s">
        <v>262</v>
      </c>
      <c r="H234" s="224">
        <v>9400.5450000000001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43</v>
      </c>
      <c r="O234" s="8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80</v>
      </c>
      <c r="BK234" s="232">
        <f>ROUND(I234*H234,2)</f>
        <v>0</v>
      </c>
      <c r="BL234" s="19" t="s">
        <v>171</v>
      </c>
      <c r="BM234" s="231" t="s">
        <v>4045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4046</v>
      </c>
      <c r="G235" s="234"/>
      <c r="H235" s="238">
        <v>9400.5450000000001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80</v>
      </c>
      <c r="AY235" s="244" t="s">
        <v>163</v>
      </c>
    </row>
    <row r="236" s="2" customFormat="1" ht="33" customHeight="1">
      <c r="A236" s="40"/>
      <c r="B236" s="41"/>
      <c r="C236" s="220" t="s">
        <v>489</v>
      </c>
      <c r="D236" s="220" t="s">
        <v>166</v>
      </c>
      <c r="E236" s="221" t="s">
        <v>4047</v>
      </c>
      <c r="F236" s="222" t="s">
        <v>4048</v>
      </c>
      <c r="G236" s="223" t="s">
        <v>262</v>
      </c>
      <c r="H236" s="224">
        <v>146.34999999999999</v>
      </c>
      <c r="I236" s="225"/>
      <c r="J236" s="226">
        <f>ROUND(I236*H236,2)</f>
        <v>0</v>
      </c>
      <c r="K236" s="222" t="s">
        <v>170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171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171</v>
      </c>
      <c r="BM236" s="231" t="s">
        <v>4049</v>
      </c>
    </row>
    <row r="237" s="13" customFormat="1">
      <c r="A237" s="13"/>
      <c r="B237" s="233"/>
      <c r="C237" s="234"/>
      <c r="D237" s="235" t="s">
        <v>173</v>
      </c>
      <c r="E237" s="236" t="s">
        <v>19</v>
      </c>
      <c r="F237" s="237" t="s">
        <v>4050</v>
      </c>
      <c r="G237" s="234"/>
      <c r="H237" s="238">
        <v>146.34999999999999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173</v>
      </c>
      <c r="AU237" s="244" t="s">
        <v>106</v>
      </c>
      <c r="AV237" s="13" t="s">
        <v>106</v>
      </c>
      <c r="AW237" s="13" t="s">
        <v>33</v>
      </c>
      <c r="AX237" s="13" t="s">
        <v>72</v>
      </c>
      <c r="AY237" s="244" t="s">
        <v>163</v>
      </c>
    </row>
    <row r="238" s="14" customFormat="1">
      <c r="A238" s="14"/>
      <c r="B238" s="245"/>
      <c r="C238" s="246"/>
      <c r="D238" s="235" t="s">
        <v>173</v>
      </c>
      <c r="E238" s="247" t="s">
        <v>19</v>
      </c>
      <c r="F238" s="248" t="s">
        <v>175</v>
      </c>
      <c r="G238" s="246"/>
      <c r="H238" s="249">
        <v>146.34999999999999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173</v>
      </c>
      <c r="AU238" s="255" t="s">
        <v>106</v>
      </c>
      <c r="AV238" s="14" t="s">
        <v>171</v>
      </c>
      <c r="AW238" s="14" t="s">
        <v>33</v>
      </c>
      <c r="AX238" s="14" t="s">
        <v>80</v>
      </c>
      <c r="AY238" s="255" t="s">
        <v>163</v>
      </c>
    </row>
    <row r="239" s="2" customFormat="1" ht="33" customHeight="1">
      <c r="A239" s="40"/>
      <c r="B239" s="41"/>
      <c r="C239" s="220" t="s">
        <v>493</v>
      </c>
      <c r="D239" s="220" t="s">
        <v>166</v>
      </c>
      <c r="E239" s="221" t="s">
        <v>4051</v>
      </c>
      <c r="F239" s="222" t="s">
        <v>4044</v>
      </c>
      <c r="G239" s="223" t="s">
        <v>262</v>
      </c>
      <c r="H239" s="224">
        <v>1022.245</v>
      </c>
      <c r="I239" s="225"/>
      <c r="J239" s="226">
        <f>ROUND(I239*H239,2)</f>
        <v>0</v>
      </c>
      <c r="K239" s="222" t="s">
        <v>170</v>
      </c>
      <c r="L239" s="46"/>
      <c r="M239" s="227" t="s">
        <v>19</v>
      </c>
      <c r="N239" s="228" t="s">
        <v>43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80</v>
      </c>
      <c r="BK239" s="232">
        <f>ROUND(I239*H239,2)</f>
        <v>0</v>
      </c>
      <c r="BL239" s="19" t="s">
        <v>171</v>
      </c>
      <c r="BM239" s="231" t="s">
        <v>4052</v>
      </c>
    </row>
    <row r="240" s="13" customFormat="1">
      <c r="A240" s="13"/>
      <c r="B240" s="233"/>
      <c r="C240" s="234"/>
      <c r="D240" s="235" t="s">
        <v>173</v>
      </c>
      <c r="E240" s="236" t="s">
        <v>19</v>
      </c>
      <c r="F240" s="237" t="s">
        <v>4053</v>
      </c>
      <c r="G240" s="234"/>
      <c r="H240" s="238">
        <v>1022.245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173</v>
      </c>
      <c r="AU240" s="244" t="s">
        <v>106</v>
      </c>
      <c r="AV240" s="13" t="s">
        <v>106</v>
      </c>
      <c r="AW240" s="13" t="s">
        <v>33</v>
      </c>
      <c r="AX240" s="13" t="s">
        <v>80</v>
      </c>
      <c r="AY240" s="244" t="s">
        <v>163</v>
      </c>
    </row>
    <row r="241" s="2" customFormat="1" ht="21.75" customHeight="1">
      <c r="A241" s="40"/>
      <c r="B241" s="41"/>
      <c r="C241" s="220" t="s">
        <v>497</v>
      </c>
      <c r="D241" s="220" t="s">
        <v>166</v>
      </c>
      <c r="E241" s="221" t="s">
        <v>4054</v>
      </c>
      <c r="F241" s="222" t="s">
        <v>4055</v>
      </c>
      <c r="G241" s="223" t="s">
        <v>262</v>
      </c>
      <c r="H241" s="224">
        <v>1489.2850000000001</v>
      </c>
      <c r="I241" s="225"/>
      <c r="J241" s="226">
        <f>ROUND(I241*H241,2)</f>
        <v>0</v>
      </c>
      <c r="K241" s="222" t="s">
        <v>170</v>
      </c>
      <c r="L241" s="46"/>
      <c r="M241" s="227" t="s">
        <v>19</v>
      </c>
      <c r="N241" s="228" t="s">
        <v>43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80</v>
      </c>
      <c r="BK241" s="232">
        <f>ROUND(I241*H241,2)</f>
        <v>0</v>
      </c>
      <c r="BL241" s="19" t="s">
        <v>171</v>
      </c>
      <c r="BM241" s="231" t="s">
        <v>4056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4057</v>
      </c>
      <c r="G242" s="234"/>
      <c r="H242" s="238">
        <v>1489.2850000000001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1489.2850000000001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33" customHeight="1">
      <c r="A244" s="40"/>
      <c r="B244" s="41"/>
      <c r="C244" s="220" t="s">
        <v>501</v>
      </c>
      <c r="D244" s="220" t="s">
        <v>166</v>
      </c>
      <c r="E244" s="221" t="s">
        <v>4058</v>
      </c>
      <c r="F244" s="222" t="s">
        <v>607</v>
      </c>
      <c r="G244" s="223" t="s">
        <v>262</v>
      </c>
      <c r="H244" s="224">
        <v>1342.935</v>
      </c>
      <c r="I244" s="225"/>
      <c r="J244" s="226">
        <f>ROUND(I244*H244,2)</f>
        <v>0</v>
      </c>
      <c r="K244" s="222" t="s">
        <v>170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171</v>
      </c>
      <c r="BM244" s="231" t="s">
        <v>4059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4060</v>
      </c>
      <c r="G245" s="234"/>
      <c r="H245" s="238">
        <v>1342.935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3816</v>
      </c>
      <c r="F246" s="248" t="s">
        <v>175</v>
      </c>
      <c r="G246" s="246"/>
      <c r="H246" s="249">
        <v>1342.935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12" customFormat="1" ht="22.8" customHeight="1">
      <c r="A247" s="12"/>
      <c r="B247" s="204"/>
      <c r="C247" s="205"/>
      <c r="D247" s="206" t="s">
        <v>71</v>
      </c>
      <c r="E247" s="218" t="s">
        <v>609</v>
      </c>
      <c r="F247" s="218" t="s">
        <v>610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P248</f>
        <v>0</v>
      </c>
      <c r="Q247" s="212"/>
      <c r="R247" s="213">
        <f>R248</f>
        <v>0</v>
      </c>
      <c r="S247" s="212"/>
      <c r="T247" s="21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80</v>
      </c>
      <c r="AT247" s="216" t="s">
        <v>71</v>
      </c>
      <c r="AU247" s="216" t="s">
        <v>80</v>
      </c>
      <c r="AY247" s="215" t="s">
        <v>163</v>
      </c>
      <c r="BK247" s="217">
        <f>BK248</f>
        <v>0</v>
      </c>
    </row>
    <row r="248" s="2" customFormat="1" ht="33" customHeight="1">
      <c r="A248" s="40"/>
      <c r="B248" s="41"/>
      <c r="C248" s="220" t="s">
        <v>505</v>
      </c>
      <c r="D248" s="220" t="s">
        <v>166</v>
      </c>
      <c r="E248" s="221" t="s">
        <v>4061</v>
      </c>
      <c r="F248" s="222" t="s">
        <v>4062</v>
      </c>
      <c r="G248" s="223" t="s">
        <v>262</v>
      </c>
      <c r="H248" s="224">
        <v>751.49300000000005</v>
      </c>
      <c r="I248" s="225"/>
      <c r="J248" s="226">
        <f>ROUND(I248*H248,2)</f>
        <v>0</v>
      </c>
      <c r="K248" s="222" t="s">
        <v>170</v>
      </c>
      <c r="L248" s="46"/>
      <c r="M248" s="266" t="s">
        <v>19</v>
      </c>
      <c r="N248" s="267" t="s">
        <v>43</v>
      </c>
      <c r="O248" s="268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80</v>
      </c>
      <c r="BK248" s="232">
        <f>ROUND(I248*H248,2)</f>
        <v>0</v>
      </c>
      <c r="BL248" s="19" t="s">
        <v>171</v>
      </c>
      <c r="BM248" s="231" t="s">
        <v>4063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168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w6AozPA+bnwUu1Fo2pPugiVQZlzj2vtQ9jetVGDu14Aefjj6ah8SQ4rnlPSirDYQ99du9ifePK5bxRmOzPlbXQ==" hashValue="sTHV2err5Yo7zX+UcalHlk8Xdrf2P9EtVrRutlAlFXQfjgr6ds5yzt79bbsvTDB36bA6BDt84Cysl277OZVvng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4064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ROUND(J83,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ROUND((SUM(BE83:BE115)),  2)</f>
        <v>0</v>
      </c>
      <c r="G33" s="40"/>
      <c r="H33" s="40"/>
      <c r="I33" s="157">
        <v>0.20999999999999999</v>
      </c>
      <c r="J33" s="156">
        <f>ROUND(((SUM(BE83:BE115))*I33),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ROUND((SUM(BF83:BF115)),  2)</f>
        <v>0</v>
      </c>
      <c r="G34" s="40"/>
      <c r="H34" s="40"/>
      <c r="I34" s="157">
        <v>0.14999999999999999</v>
      </c>
      <c r="J34" s="156">
        <f>ROUND(((SUM(BF83:BF115))*I34),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ROUND((SUM(BG83:BG115)),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ROUND((SUM(BH83:BH115)),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ROUND((SUM(BI83:BI115)),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09 - Sadové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J83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J84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3820</v>
      </c>
      <c r="E61" s="188"/>
      <c r="F61" s="188"/>
      <c r="G61" s="188"/>
      <c r="H61" s="188"/>
      <c r="I61" s="189"/>
      <c r="J61" s="190">
        <f>J85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124</v>
      </c>
      <c r="E62" s="188"/>
      <c r="F62" s="188"/>
      <c r="G62" s="188"/>
      <c r="H62" s="188"/>
      <c r="I62" s="189"/>
      <c r="J62" s="190">
        <f>J110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J114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38"/>
      <c r="J64" s="42"/>
      <c r="K64" s="4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168"/>
      <c r="J65" s="62"/>
      <c r="K65" s="6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171"/>
      <c r="J69" s="64"/>
      <c r="K69" s="64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148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3.25" customHeight="1">
      <c r="A73" s="40"/>
      <c r="B73" s="41"/>
      <c r="C73" s="42"/>
      <c r="D73" s="42"/>
      <c r="E73" s="172" t="str">
        <f>E7</f>
        <v xml:space="preserve">Pobytové služby pro  seniory v objektu č.p.431  areálu nemocnice Opočno_FINAL</v>
      </c>
      <c r="F73" s="34"/>
      <c r="G73" s="34"/>
      <c r="H73" s="34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09 - Sadové úpravy </v>
      </c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č.p.431, areál nemocnice Opočno </v>
      </c>
      <c r="G77" s="42"/>
      <c r="H77" s="42"/>
      <c r="I77" s="142" t="s">
        <v>23</v>
      </c>
      <c r="J77" s="74" t="str">
        <f>IF(J12="","",J12)</f>
        <v>28. 11. 2019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 xml:space="preserve">KÚ Královehradeckého kraje,Pivovarské nám.1245,HK </v>
      </c>
      <c r="G79" s="42"/>
      <c r="H79" s="42"/>
      <c r="I79" s="142" t="s">
        <v>31</v>
      </c>
      <c r="J79" s="38" t="str">
        <f>E21</f>
        <v>Projecticon s.r.o.,A Kopeckého 151,Nový Hrádek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142" t="s">
        <v>34</v>
      </c>
      <c r="J80" s="38" t="str">
        <f>E24</f>
        <v xml:space="preserve">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2"/>
      <c r="B82" s="193"/>
      <c r="C82" s="194" t="s">
        <v>149</v>
      </c>
      <c r="D82" s="195" t="s">
        <v>57</v>
      </c>
      <c r="E82" s="195" t="s">
        <v>53</v>
      </c>
      <c r="F82" s="195" t="s">
        <v>54</v>
      </c>
      <c r="G82" s="195" t="s">
        <v>150</v>
      </c>
      <c r="H82" s="195" t="s">
        <v>151</v>
      </c>
      <c r="I82" s="196" t="s">
        <v>152</v>
      </c>
      <c r="J82" s="195" t="s">
        <v>121</v>
      </c>
      <c r="K82" s="197" t="s">
        <v>153</v>
      </c>
      <c r="L82" s="198"/>
      <c r="M82" s="94" t="s">
        <v>19</v>
      </c>
      <c r="N82" s="95" t="s">
        <v>42</v>
      </c>
      <c r="O82" s="95" t="s">
        <v>154</v>
      </c>
      <c r="P82" s="95" t="s">
        <v>155</v>
      </c>
      <c r="Q82" s="95" t="s">
        <v>156</v>
      </c>
      <c r="R82" s="95" t="s">
        <v>157</v>
      </c>
      <c r="S82" s="95" t="s">
        <v>158</v>
      </c>
      <c r="T82" s="96" t="s">
        <v>159</v>
      </c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</row>
    <row r="83" s="2" customFormat="1" ht="22.8" customHeight="1">
      <c r="A83" s="40"/>
      <c r="B83" s="41"/>
      <c r="C83" s="101" t="s">
        <v>160</v>
      </c>
      <c r="D83" s="42"/>
      <c r="E83" s="42"/>
      <c r="F83" s="42"/>
      <c r="G83" s="42"/>
      <c r="H83" s="42"/>
      <c r="I83" s="138"/>
      <c r="J83" s="199">
        <f>BK83</f>
        <v>0</v>
      </c>
      <c r="K83" s="42"/>
      <c r="L83" s="46"/>
      <c r="M83" s="97"/>
      <c r="N83" s="200"/>
      <c r="O83" s="98"/>
      <c r="P83" s="201">
        <f>P84</f>
        <v>0</v>
      </c>
      <c r="Q83" s="98"/>
      <c r="R83" s="201">
        <f>R84</f>
        <v>23.742879999999992</v>
      </c>
      <c r="S83" s="98"/>
      <c r="T83" s="202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122</v>
      </c>
      <c r="BK83" s="203">
        <f>BK84</f>
        <v>0</v>
      </c>
    </row>
    <row r="84" s="12" customFormat="1" ht="25.92" customHeight="1">
      <c r="A84" s="12"/>
      <c r="B84" s="204"/>
      <c r="C84" s="205"/>
      <c r="D84" s="206" t="s">
        <v>71</v>
      </c>
      <c r="E84" s="207" t="s">
        <v>161</v>
      </c>
      <c r="F84" s="207" t="s">
        <v>162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P85+P110+P114</f>
        <v>0</v>
      </c>
      <c r="Q84" s="212"/>
      <c r="R84" s="213">
        <f>R85+R110+R114</f>
        <v>23.742879999999992</v>
      </c>
      <c r="S84" s="212"/>
      <c r="T84" s="214">
        <f>T85+T110+T114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80</v>
      </c>
      <c r="AT84" s="216" t="s">
        <v>71</v>
      </c>
      <c r="AU84" s="216" t="s">
        <v>72</v>
      </c>
      <c r="AY84" s="215" t="s">
        <v>163</v>
      </c>
      <c r="BK84" s="217">
        <f>BK85+BK110+BK114</f>
        <v>0</v>
      </c>
    </row>
    <row r="85" s="12" customFormat="1" ht="22.8" customHeight="1">
      <c r="A85" s="12"/>
      <c r="B85" s="204"/>
      <c r="C85" s="205"/>
      <c r="D85" s="206" t="s">
        <v>71</v>
      </c>
      <c r="E85" s="218" t="s">
        <v>80</v>
      </c>
      <c r="F85" s="218" t="s">
        <v>3822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SUM(P86:P109)</f>
        <v>0</v>
      </c>
      <c r="Q85" s="212"/>
      <c r="R85" s="213">
        <f>SUM(R86:R109)</f>
        <v>23.211079999999992</v>
      </c>
      <c r="S85" s="212"/>
      <c r="T85" s="214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80</v>
      </c>
      <c r="AT85" s="216" t="s">
        <v>71</v>
      </c>
      <c r="AU85" s="216" t="s">
        <v>80</v>
      </c>
      <c r="AY85" s="215" t="s">
        <v>163</v>
      </c>
      <c r="BK85" s="217">
        <f>SUM(BK86:BK109)</f>
        <v>0</v>
      </c>
    </row>
    <row r="86" s="2" customFormat="1" ht="33" customHeight="1">
      <c r="A86" s="40"/>
      <c r="B86" s="41"/>
      <c r="C86" s="220" t="s">
        <v>80</v>
      </c>
      <c r="D86" s="220" t="s">
        <v>166</v>
      </c>
      <c r="E86" s="221" t="s">
        <v>4065</v>
      </c>
      <c r="F86" s="222" t="s">
        <v>4066</v>
      </c>
      <c r="G86" s="223" t="s">
        <v>169</v>
      </c>
      <c r="H86" s="224">
        <v>730</v>
      </c>
      <c r="I86" s="225"/>
      <c r="J86" s="226">
        <f>ROUND(I86*H86,2)</f>
        <v>0</v>
      </c>
      <c r="K86" s="222" t="s">
        <v>170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171</v>
      </c>
      <c r="AT86" s="231" t="s">
        <v>166</v>
      </c>
      <c r="AU86" s="231" t="s">
        <v>106</v>
      </c>
      <c r="AY86" s="19" t="s">
        <v>163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171</v>
      </c>
      <c r="BM86" s="231" t="s">
        <v>4067</v>
      </c>
    </row>
    <row r="87" s="13" customFormat="1">
      <c r="A87" s="13"/>
      <c r="B87" s="233"/>
      <c r="C87" s="234"/>
      <c r="D87" s="235" t="s">
        <v>173</v>
      </c>
      <c r="E87" s="236" t="s">
        <v>19</v>
      </c>
      <c r="F87" s="237" t="s">
        <v>4068</v>
      </c>
      <c r="G87" s="234"/>
      <c r="H87" s="238">
        <v>730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173</v>
      </c>
      <c r="AU87" s="244" t="s">
        <v>106</v>
      </c>
      <c r="AV87" s="13" t="s">
        <v>106</v>
      </c>
      <c r="AW87" s="13" t="s">
        <v>33</v>
      </c>
      <c r="AX87" s="13" t="s">
        <v>72</v>
      </c>
      <c r="AY87" s="244" t="s">
        <v>163</v>
      </c>
    </row>
    <row r="88" s="14" customFormat="1">
      <c r="A88" s="14"/>
      <c r="B88" s="245"/>
      <c r="C88" s="246"/>
      <c r="D88" s="235" t="s">
        <v>173</v>
      </c>
      <c r="E88" s="247" t="s">
        <v>4069</v>
      </c>
      <c r="F88" s="248" t="s">
        <v>175</v>
      </c>
      <c r="G88" s="246"/>
      <c r="H88" s="249">
        <v>730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173</v>
      </c>
      <c r="AU88" s="255" t="s">
        <v>106</v>
      </c>
      <c r="AV88" s="14" t="s">
        <v>171</v>
      </c>
      <c r="AW88" s="14" t="s">
        <v>33</v>
      </c>
      <c r="AX88" s="14" t="s">
        <v>80</v>
      </c>
      <c r="AY88" s="255" t="s">
        <v>163</v>
      </c>
    </row>
    <row r="89" s="2" customFormat="1" ht="16.5" customHeight="1">
      <c r="A89" s="40"/>
      <c r="B89" s="41"/>
      <c r="C89" s="283" t="s">
        <v>106</v>
      </c>
      <c r="D89" s="283" t="s">
        <v>1127</v>
      </c>
      <c r="E89" s="284" t="s">
        <v>4070</v>
      </c>
      <c r="F89" s="285" t="s">
        <v>4071</v>
      </c>
      <c r="G89" s="286" t="s">
        <v>178</v>
      </c>
      <c r="H89" s="287">
        <v>109.5</v>
      </c>
      <c r="I89" s="288"/>
      <c r="J89" s="289">
        <f>ROUND(I89*H89,2)</f>
        <v>0</v>
      </c>
      <c r="K89" s="285" t="s">
        <v>170</v>
      </c>
      <c r="L89" s="290"/>
      <c r="M89" s="291" t="s">
        <v>19</v>
      </c>
      <c r="N89" s="292" t="s">
        <v>43</v>
      </c>
      <c r="O89" s="86"/>
      <c r="P89" s="229">
        <f>O89*H89</f>
        <v>0</v>
      </c>
      <c r="Q89" s="229">
        <v>0.20999999999999999</v>
      </c>
      <c r="R89" s="229">
        <f>Q89*H89</f>
        <v>22.994999999999997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206</v>
      </c>
      <c r="AT89" s="231" t="s">
        <v>1127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171</v>
      </c>
      <c r="BM89" s="231" t="s">
        <v>4072</v>
      </c>
    </row>
    <row r="90" s="13" customFormat="1">
      <c r="A90" s="13"/>
      <c r="B90" s="233"/>
      <c r="C90" s="234"/>
      <c r="D90" s="235" t="s">
        <v>173</v>
      </c>
      <c r="E90" s="236" t="s">
        <v>19</v>
      </c>
      <c r="F90" s="237" t="s">
        <v>4073</v>
      </c>
      <c r="G90" s="234"/>
      <c r="H90" s="238">
        <v>109.5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173</v>
      </c>
      <c r="AU90" s="244" t="s">
        <v>106</v>
      </c>
      <c r="AV90" s="13" t="s">
        <v>106</v>
      </c>
      <c r="AW90" s="13" t="s">
        <v>33</v>
      </c>
      <c r="AX90" s="13" t="s">
        <v>80</v>
      </c>
      <c r="AY90" s="244" t="s">
        <v>163</v>
      </c>
    </row>
    <row r="91" s="2" customFormat="1" ht="33" customHeight="1">
      <c r="A91" s="40"/>
      <c r="B91" s="41"/>
      <c r="C91" s="220" t="s">
        <v>181</v>
      </c>
      <c r="D91" s="220" t="s">
        <v>166</v>
      </c>
      <c r="E91" s="221" t="s">
        <v>4074</v>
      </c>
      <c r="F91" s="222" t="s">
        <v>4075</v>
      </c>
      <c r="G91" s="223" t="s">
        <v>169</v>
      </c>
      <c r="H91" s="224">
        <v>730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4076</v>
      </c>
    </row>
    <row r="92" s="2" customFormat="1" ht="16.5" customHeight="1">
      <c r="A92" s="40"/>
      <c r="B92" s="41"/>
      <c r="C92" s="283" t="s">
        <v>171</v>
      </c>
      <c r="D92" s="283" t="s">
        <v>1127</v>
      </c>
      <c r="E92" s="284" t="s">
        <v>4077</v>
      </c>
      <c r="F92" s="285" t="s">
        <v>4078</v>
      </c>
      <c r="G92" s="286" t="s">
        <v>933</v>
      </c>
      <c r="H92" s="287">
        <v>18.25</v>
      </c>
      <c r="I92" s="288"/>
      <c r="J92" s="289">
        <f>ROUND(I92*H92,2)</f>
        <v>0</v>
      </c>
      <c r="K92" s="285" t="s">
        <v>170</v>
      </c>
      <c r="L92" s="290"/>
      <c r="M92" s="291" t="s">
        <v>19</v>
      </c>
      <c r="N92" s="292" t="s">
        <v>43</v>
      </c>
      <c r="O92" s="86"/>
      <c r="P92" s="229">
        <f>O92*H92</f>
        <v>0</v>
      </c>
      <c r="Q92" s="229">
        <v>0.001</v>
      </c>
      <c r="R92" s="229">
        <f>Q92*H92</f>
        <v>0.018249999999999999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206</v>
      </c>
      <c r="AT92" s="231" t="s">
        <v>1127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171</v>
      </c>
      <c r="BM92" s="231" t="s">
        <v>4079</v>
      </c>
    </row>
    <row r="93" s="13" customFormat="1">
      <c r="A93" s="13"/>
      <c r="B93" s="233"/>
      <c r="C93" s="234"/>
      <c r="D93" s="235" t="s">
        <v>173</v>
      </c>
      <c r="E93" s="236" t="s">
        <v>19</v>
      </c>
      <c r="F93" s="237" t="s">
        <v>4080</v>
      </c>
      <c r="G93" s="234"/>
      <c r="H93" s="238">
        <v>18.25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173</v>
      </c>
      <c r="AU93" s="244" t="s">
        <v>106</v>
      </c>
      <c r="AV93" s="13" t="s">
        <v>106</v>
      </c>
      <c r="AW93" s="13" t="s">
        <v>33</v>
      </c>
      <c r="AX93" s="13" t="s">
        <v>80</v>
      </c>
      <c r="AY93" s="244" t="s">
        <v>163</v>
      </c>
    </row>
    <row r="94" s="2" customFormat="1" ht="33" customHeight="1">
      <c r="A94" s="40"/>
      <c r="B94" s="41"/>
      <c r="C94" s="220" t="s">
        <v>191</v>
      </c>
      <c r="D94" s="220" t="s">
        <v>166</v>
      </c>
      <c r="E94" s="221" t="s">
        <v>4081</v>
      </c>
      <c r="F94" s="222" t="s">
        <v>4082</v>
      </c>
      <c r="G94" s="223" t="s">
        <v>355</v>
      </c>
      <c r="H94" s="224">
        <v>4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171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171</v>
      </c>
      <c r="BM94" s="231" t="s">
        <v>4083</v>
      </c>
    </row>
    <row r="95" s="2" customFormat="1" ht="33" customHeight="1">
      <c r="A95" s="40"/>
      <c r="B95" s="41"/>
      <c r="C95" s="220" t="s">
        <v>196</v>
      </c>
      <c r="D95" s="220" t="s">
        <v>166</v>
      </c>
      <c r="E95" s="221" t="s">
        <v>4084</v>
      </c>
      <c r="F95" s="222" t="s">
        <v>4085</v>
      </c>
      <c r="G95" s="223" t="s">
        <v>355</v>
      </c>
      <c r="H95" s="224">
        <v>5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171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171</v>
      </c>
      <c r="BM95" s="231" t="s">
        <v>4086</v>
      </c>
    </row>
    <row r="96" s="2" customFormat="1" ht="33" customHeight="1">
      <c r="A96" s="40"/>
      <c r="B96" s="41"/>
      <c r="C96" s="220" t="s">
        <v>201</v>
      </c>
      <c r="D96" s="220" t="s">
        <v>166</v>
      </c>
      <c r="E96" s="221" t="s">
        <v>4087</v>
      </c>
      <c r="F96" s="222" t="s">
        <v>4088</v>
      </c>
      <c r="G96" s="223" t="s">
        <v>355</v>
      </c>
      <c r="H96" s="224">
        <v>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4089</v>
      </c>
    </row>
    <row r="97" s="2" customFormat="1" ht="16.5" customHeight="1">
      <c r="A97" s="40"/>
      <c r="B97" s="41"/>
      <c r="C97" s="283" t="s">
        <v>206</v>
      </c>
      <c r="D97" s="283" t="s">
        <v>1127</v>
      </c>
      <c r="E97" s="284" t="s">
        <v>4090</v>
      </c>
      <c r="F97" s="285" t="s">
        <v>4091</v>
      </c>
      <c r="G97" s="286" t="s">
        <v>420</v>
      </c>
      <c r="H97" s="287">
        <v>1</v>
      </c>
      <c r="I97" s="288"/>
      <c r="J97" s="289">
        <f>ROUND(I97*H97,2)</f>
        <v>0</v>
      </c>
      <c r="K97" s="285" t="s">
        <v>19</v>
      </c>
      <c r="L97" s="290"/>
      <c r="M97" s="291" t="s">
        <v>19</v>
      </c>
      <c r="N97" s="292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206</v>
      </c>
      <c r="AT97" s="231" t="s">
        <v>1127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171</v>
      </c>
      <c r="BM97" s="231" t="s">
        <v>4092</v>
      </c>
    </row>
    <row r="98" s="2" customFormat="1" ht="16.5" customHeight="1">
      <c r="A98" s="40"/>
      <c r="B98" s="41"/>
      <c r="C98" s="283" t="s">
        <v>164</v>
      </c>
      <c r="D98" s="283" t="s">
        <v>1127</v>
      </c>
      <c r="E98" s="284" t="s">
        <v>4093</v>
      </c>
      <c r="F98" s="285" t="s">
        <v>4094</v>
      </c>
      <c r="G98" s="286" t="s">
        <v>420</v>
      </c>
      <c r="H98" s="287">
        <v>4</v>
      </c>
      <c r="I98" s="288"/>
      <c r="J98" s="289">
        <f>ROUND(I98*H98,2)</f>
        <v>0</v>
      </c>
      <c r="K98" s="285" t="s">
        <v>19</v>
      </c>
      <c r="L98" s="290"/>
      <c r="M98" s="291" t="s">
        <v>19</v>
      </c>
      <c r="N98" s="292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206</v>
      </c>
      <c r="AT98" s="231" t="s">
        <v>1127</v>
      </c>
      <c r="AU98" s="231" t="s">
        <v>106</v>
      </c>
      <c r="AY98" s="19" t="s">
        <v>163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171</v>
      </c>
      <c r="BM98" s="231" t="s">
        <v>4095</v>
      </c>
    </row>
    <row r="99" s="2" customFormat="1" ht="33" customHeight="1">
      <c r="A99" s="40"/>
      <c r="B99" s="41"/>
      <c r="C99" s="220" t="s">
        <v>221</v>
      </c>
      <c r="D99" s="220" t="s">
        <v>166</v>
      </c>
      <c r="E99" s="221" t="s">
        <v>4096</v>
      </c>
      <c r="F99" s="222" t="s">
        <v>4097</v>
      </c>
      <c r="G99" s="223" t="s">
        <v>355</v>
      </c>
      <c r="H99" s="224">
        <v>4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4098</v>
      </c>
    </row>
    <row r="100" s="2" customFormat="1" ht="21.75" customHeight="1">
      <c r="A100" s="40"/>
      <c r="B100" s="41"/>
      <c r="C100" s="283" t="s">
        <v>110</v>
      </c>
      <c r="D100" s="283" t="s">
        <v>1127</v>
      </c>
      <c r="E100" s="284" t="s">
        <v>4099</v>
      </c>
      <c r="F100" s="285" t="s">
        <v>4100</v>
      </c>
      <c r="G100" s="286" t="s">
        <v>420</v>
      </c>
      <c r="H100" s="287">
        <v>4</v>
      </c>
      <c r="I100" s="288"/>
      <c r="J100" s="289">
        <f>ROUND(I100*H100,2)</f>
        <v>0</v>
      </c>
      <c r="K100" s="285" t="s">
        <v>19</v>
      </c>
      <c r="L100" s="290"/>
      <c r="M100" s="291" t="s">
        <v>19</v>
      </c>
      <c r="N100" s="292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206</v>
      </c>
      <c r="AT100" s="231" t="s">
        <v>1127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4101</v>
      </c>
    </row>
    <row r="101" s="2" customFormat="1" ht="21.75" customHeight="1">
      <c r="A101" s="40"/>
      <c r="B101" s="41"/>
      <c r="C101" s="220" t="s">
        <v>113</v>
      </c>
      <c r="D101" s="220" t="s">
        <v>166</v>
      </c>
      <c r="E101" s="221" t="s">
        <v>4102</v>
      </c>
      <c r="F101" s="222" t="s">
        <v>4103</v>
      </c>
      <c r="G101" s="223" t="s">
        <v>355</v>
      </c>
      <c r="H101" s="224">
        <v>1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0.12052</v>
      </c>
      <c r="R101" s="229">
        <f>Q101*H101</f>
        <v>0.12052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4104</v>
      </c>
    </row>
    <row r="102" s="2" customFormat="1" ht="33" customHeight="1">
      <c r="A102" s="40"/>
      <c r="B102" s="41"/>
      <c r="C102" s="220" t="s">
        <v>237</v>
      </c>
      <c r="D102" s="220" t="s">
        <v>166</v>
      </c>
      <c r="E102" s="221" t="s">
        <v>4105</v>
      </c>
      <c r="F102" s="222" t="s">
        <v>4106</v>
      </c>
      <c r="G102" s="223" t="s">
        <v>355</v>
      </c>
      <c r="H102" s="224">
        <v>1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4107</v>
      </c>
    </row>
    <row r="103" s="2" customFormat="1" ht="16.5" customHeight="1">
      <c r="A103" s="40"/>
      <c r="B103" s="41"/>
      <c r="C103" s="283" t="s">
        <v>242</v>
      </c>
      <c r="D103" s="283" t="s">
        <v>1127</v>
      </c>
      <c r="E103" s="284" t="s">
        <v>4108</v>
      </c>
      <c r="F103" s="285" t="s">
        <v>4109</v>
      </c>
      <c r="G103" s="286" t="s">
        <v>420</v>
      </c>
      <c r="H103" s="287">
        <v>10</v>
      </c>
      <c r="I103" s="288"/>
      <c r="J103" s="289">
        <f>ROUND(I103*H103,2)</f>
        <v>0</v>
      </c>
      <c r="K103" s="285" t="s">
        <v>19</v>
      </c>
      <c r="L103" s="290"/>
      <c r="M103" s="291" t="s">
        <v>19</v>
      </c>
      <c r="N103" s="292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206</v>
      </c>
      <c r="AT103" s="231" t="s">
        <v>1127</v>
      </c>
      <c r="AU103" s="231" t="s">
        <v>106</v>
      </c>
      <c r="AY103" s="19" t="s">
        <v>163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171</v>
      </c>
      <c r="BM103" s="231" t="s">
        <v>4110</v>
      </c>
    </row>
    <row r="104" s="2" customFormat="1" ht="16.5" customHeight="1">
      <c r="A104" s="40"/>
      <c r="B104" s="41"/>
      <c r="C104" s="220" t="s">
        <v>8</v>
      </c>
      <c r="D104" s="220" t="s">
        <v>166</v>
      </c>
      <c r="E104" s="221" t="s">
        <v>4111</v>
      </c>
      <c r="F104" s="222" t="s">
        <v>4112</v>
      </c>
      <c r="G104" s="223" t="s">
        <v>355</v>
      </c>
      <c r="H104" s="224">
        <v>15</v>
      </c>
      <c r="I104" s="225"/>
      <c r="J104" s="226">
        <f>ROUND(I104*H104,2)</f>
        <v>0</v>
      </c>
      <c r="K104" s="222" t="s">
        <v>170</v>
      </c>
      <c r="L104" s="46"/>
      <c r="M104" s="227" t="s">
        <v>19</v>
      </c>
      <c r="N104" s="228" t="s">
        <v>43</v>
      </c>
      <c r="O104" s="86"/>
      <c r="P104" s="229">
        <f>O104*H104</f>
        <v>0</v>
      </c>
      <c r="Q104" s="229">
        <v>5.0000000000000002E-05</v>
      </c>
      <c r="R104" s="229">
        <f>Q104*H104</f>
        <v>0.00075000000000000002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171</v>
      </c>
      <c r="AT104" s="231" t="s">
        <v>166</v>
      </c>
      <c r="AU104" s="231" t="s">
        <v>106</v>
      </c>
      <c r="AY104" s="19" t="s">
        <v>163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171</v>
      </c>
      <c r="BM104" s="231" t="s">
        <v>4113</v>
      </c>
    </row>
    <row r="105" s="2" customFormat="1" ht="16.5" customHeight="1">
      <c r="A105" s="40"/>
      <c r="B105" s="41"/>
      <c r="C105" s="283" t="s">
        <v>255</v>
      </c>
      <c r="D105" s="283" t="s">
        <v>1127</v>
      </c>
      <c r="E105" s="284" t="s">
        <v>4114</v>
      </c>
      <c r="F105" s="285" t="s">
        <v>4115</v>
      </c>
      <c r="G105" s="286" t="s">
        <v>355</v>
      </c>
      <c r="H105" s="287">
        <v>15</v>
      </c>
      <c r="I105" s="288"/>
      <c r="J105" s="289">
        <f>ROUND(I105*H105,2)</f>
        <v>0</v>
      </c>
      <c r="K105" s="285" t="s">
        <v>170</v>
      </c>
      <c r="L105" s="290"/>
      <c r="M105" s="291" t="s">
        <v>19</v>
      </c>
      <c r="N105" s="292" t="s">
        <v>43</v>
      </c>
      <c r="O105" s="86"/>
      <c r="P105" s="229">
        <f>O105*H105</f>
        <v>0</v>
      </c>
      <c r="Q105" s="229">
        <v>0.0047200000000000002</v>
      </c>
      <c r="R105" s="229">
        <f>Q105*H105</f>
        <v>0.070800000000000002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206</v>
      </c>
      <c r="AT105" s="231" t="s">
        <v>1127</v>
      </c>
      <c r="AU105" s="231" t="s">
        <v>106</v>
      </c>
      <c r="AY105" s="19" t="s">
        <v>163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171</v>
      </c>
      <c r="BM105" s="231" t="s">
        <v>4116</v>
      </c>
    </row>
    <row r="106" s="2" customFormat="1" ht="16.5" customHeight="1">
      <c r="A106" s="40"/>
      <c r="B106" s="41"/>
      <c r="C106" s="283" t="s">
        <v>259</v>
      </c>
      <c r="D106" s="283" t="s">
        <v>1127</v>
      </c>
      <c r="E106" s="284" t="s">
        <v>4117</v>
      </c>
      <c r="F106" s="285" t="s">
        <v>4118</v>
      </c>
      <c r="G106" s="286" t="s">
        <v>420</v>
      </c>
      <c r="H106" s="287">
        <v>3</v>
      </c>
      <c r="I106" s="288"/>
      <c r="J106" s="289">
        <f>ROUND(I106*H106,2)</f>
        <v>0</v>
      </c>
      <c r="K106" s="285" t="s">
        <v>19</v>
      </c>
      <c r="L106" s="290"/>
      <c r="M106" s="291" t="s">
        <v>19</v>
      </c>
      <c r="N106" s="292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206</v>
      </c>
      <c r="AT106" s="231" t="s">
        <v>1127</v>
      </c>
      <c r="AU106" s="231" t="s">
        <v>106</v>
      </c>
      <c r="AY106" s="19" t="s">
        <v>163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171</v>
      </c>
      <c r="BM106" s="231" t="s">
        <v>4119</v>
      </c>
    </row>
    <row r="107" s="2" customFormat="1" ht="21.75" customHeight="1">
      <c r="A107" s="40"/>
      <c r="B107" s="41"/>
      <c r="C107" s="220" t="s">
        <v>264</v>
      </c>
      <c r="D107" s="220" t="s">
        <v>166</v>
      </c>
      <c r="E107" s="221" t="s">
        <v>4120</v>
      </c>
      <c r="F107" s="222" t="s">
        <v>4121</v>
      </c>
      <c r="G107" s="223" t="s">
        <v>169</v>
      </c>
      <c r="H107" s="224">
        <v>12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0.00036000000000000002</v>
      </c>
      <c r="R107" s="229">
        <f>Q107*H107</f>
        <v>0.0043200000000000001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171</v>
      </c>
      <c r="BM107" s="231" t="s">
        <v>4122</v>
      </c>
    </row>
    <row r="108" s="2" customFormat="1" ht="16.5" customHeight="1">
      <c r="A108" s="40"/>
      <c r="B108" s="41"/>
      <c r="C108" s="283" t="s">
        <v>268</v>
      </c>
      <c r="D108" s="283" t="s">
        <v>1127</v>
      </c>
      <c r="E108" s="284" t="s">
        <v>4123</v>
      </c>
      <c r="F108" s="285" t="s">
        <v>4124</v>
      </c>
      <c r="G108" s="286" t="s">
        <v>169</v>
      </c>
      <c r="H108" s="287">
        <v>12</v>
      </c>
      <c r="I108" s="288"/>
      <c r="J108" s="289">
        <f>ROUND(I108*H108,2)</f>
        <v>0</v>
      </c>
      <c r="K108" s="285" t="s">
        <v>170</v>
      </c>
      <c r="L108" s="290"/>
      <c r="M108" s="291" t="s">
        <v>19</v>
      </c>
      <c r="N108" s="292" t="s">
        <v>43</v>
      </c>
      <c r="O108" s="86"/>
      <c r="P108" s="229">
        <f>O108*H108</f>
        <v>0</v>
      </c>
      <c r="Q108" s="229">
        <v>0.00012</v>
      </c>
      <c r="R108" s="229">
        <f>Q108*H108</f>
        <v>0.0014400000000000001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206</v>
      </c>
      <c r="AT108" s="231" t="s">
        <v>1127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80</v>
      </c>
      <c r="BK108" s="232">
        <f>ROUND(I108*H108,2)</f>
        <v>0</v>
      </c>
      <c r="BL108" s="19" t="s">
        <v>171</v>
      </c>
      <c r="BM108" s="231" t="s">
        <v>4125</v>
      </c>
    </row>
    <row r="109" s="2" customFormat="1" ht="16.5" customHeight="1">
      <c r="A109" s="40"/>
      <c r="B109" s="41"/>
      <c r="C109" s="220" t="s">
        <v>273</v>
      </c>
      <c r="D109" s="220" t="s">
        <v>166</v>
      </c>
      <c r="E109" s="221" t="s">
        <v>4126</v>
      </c>
      <c r="F109" s="222" t="s">
        <v>4127</v>
      </c>
      <c r="G109" s="223" t="s">
        <v>178</v>
      </c>
      <c r="H109" s="224">
        <v>15</v>
      </c>
      <c r="I109" s="225"/>
      <c r="J109" s="226">
        <f>ROUND(I109*H109,2)</f>
        <v>0</v>
      </c>
      <c r="K109" s="222" t="s">
        <v>19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4128</v>
      </c>
    </row>
    <row r="110" s="12" customFormat="1" ht="22.8" customHeight="1">
      <c r="A110" s="12"/>
      <c r="B110" s="204"/>
      <c r="C110" s="205"/>
      <c r="D110" s="206" t="s">
        <v>71</v>
      </c>
      <c r="E110" s="218" t="s">
        <v>164</v>
      </c>
      <c r="F110" s="218" t="s">
        <v>165</v>
      </c>
      <c r="G110" s="205"/>
      <c r="H110" s="205"/>
      <c r="I110" s="208"/>
      <c r="J110" s="219">
        <f>BK110</f>
        <v>0</v>
      </c>
      <c r="K110" s="205"/>
      <c r="L110" s="210"/>
      <c r="M110" s="211"/>
      <c r="N110" s="212"/>
      <c r="O110" s="212"/>
      <c r="P110" s="213">
        <f>SUM(P111:P113)</f>
        <v>0</v>
      </c>
      <c r="Q110" s="212"/>
      <c r="R110" s="213">
        <f>SUM(R111:R113)</f>
        <v>0.53180000000000005</v>
      </c>
      <c r="S110" s="212"/>
      <c r="T110" s="214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5" t="s">
        <v>80</v>
      </c>
      <c r="AT110" s="216" t="s">
        <v>71</v>
      </c>
      <c r="AU110" s="216" t="s">
        <v>80</v>
      </c>
      <c r="AY110" s="215" t="s">
        <v>163</v>
      </c>
      <c r="BK110" s="217">
        <f>SUM(BK111:BK113)</f>
        <v>0</v>
      </c>
    </row>
    <row r="111" s="2" customFormat="1" ht="21.75" customHeight="1">
      <c r="A111" s="40"/>
      <c r="B111" s="41"/>
      <c r="C111" s="220" t="s">
        <v>281</v>
      </c>
      <c r="D111" s="220" t="s">
        <v>166</v>
      </c>
      <c r="E111" s="221" t="s">
        <v>4129</v>
      </c>
      <c r="F111" s="222" t="s">
        <v>4130</v>
      </c>
      <c r="G111" s="223" t="s">
        <v>355</v>
      </c>
      <c r="H111" s="224">
        <v>5</v>
      </c>
      <c r="I111" s="225"/>
      <c r="J111" s="226">
        <f>ROUND(I111*H111,2)</f>
        <v>0</v>
      </c>
      <c r="K111" s="222" t="s">
        <v>170</v>
      </c>
      <c r="L111" s="46"/>
      <c r="M111" s="227" t="s">
        <v>19</v>
      </c>
      <c r="N111" s="228" t="s">
        <v>43</v>
      </c>
      <c r="O111" s="86"/>
      <c r="P111" s="229">
        <f>O111*H111</f>
        <v>0</v>
      </c>
      <c r="Q111" s="229">
        <v>0.00116</v>
      </c>
      <c r="R111" s="229">
        <f>Q111*H111</f>
        <v>0.0057999999999999996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171</v>
      </c>
      <c r="AT111" s="231" t="s">
        <v>166</v>
      </c>
      <c r="AU111" s="231" t="s">
        <v>106</v>
      </c>
      <c r="AY111" s="19" t="s">
        <v>163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9" t="s">
        <v>80</v>
      </c>
      <c r="BK111" s="232">
        <f>ROUND(I111*H111,2)</f>
        <v>0</v>
      </c>
      <c r="BL111" s="19" t="s">
        <v>171</v>
      </c>
      <c r="BM111" s="231" t="s">
        <v>4131</v>
      </c>
    </row>
    <row r="112" s="2" customFormat="1" ht="21.75" customHeight="1">
      <c r="A112" s="40"/>
      <c r="B112" s="41"/>
      <c r="C112" s="283" t="s">
        <v>285</v>
      </c>
      <c r="D112" s="283" t="s">
        <v>1127</v>
      </c>
      <c r="E112" s="284" t="s">
        <v>4132</v>
      </c>
      <c r="F112" s="285" t="s">
        <v>4133</v>
      </c>
      <c r="G112" s="286" t="s">
        <v>355</v>
      </c>
      <c r="H112" s="287">
        <v>5</v>
      </c>
      <c r="I112" s="288"/>
      <c r="J112" s="289">
        <f>ROUND(I112*H112,2)</f>
        <v>0</v>
      </c>
      <c r="K112" s="285" t="s">
        <v>170</v>
      </c>
      <c r="L112" s="290"/>
      <c r="M112" s="291" t="s">
        <v>19</v>
      </c>
      <c r="N112" s="292" t="s">
        <v>43</v>
      </c>
      <c r="O112" s="86"/>
      <c r="P112" s="229">
        <f>O112*H112</f>
        <v>0</v>
      </c>
      <c r="Q112" s="229">
        <v>0.070000000000000007</v>
      </c>
      <c r="R112" s="229">
        <f>Q112*H112</f>
        <v>0.35000000000000003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206</v>
      </c>
      <c r="AT112" s="231" t="s">
        <v>1127</v>
      </c>
      <c r="AU112" s="231" t="s">
        <v>106</v>
      </c>
      <c r="AY112" s="19" t="s">
        <v>163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171</v>
      </c>
      <c r="BM112" s="231" t="s">
        <v>4134</v>
      </c>
    </row>
    <row r="113" s="2" customFormat="1" ht="16.5" customHeight="1">
      <c r="A113" s="40"/>
      <c r="B113" s="41"/>
      <c r="C113" s="283" t="s">
        <v>289</v>
      </c>
      <c r="D113" s="283" t="s">
        <v>1127</v>
      </c>
      <c r="E113" s="284" t="s">
        <v>4135</v>
      </c>
      <c r="F113" s="285" t="s">
        <v>4136</v>
      </c>
      <c r="G113" s="286" t="s">
        <v>355</v>
      </c>
      <c r="H113" s="287">
        <v>1</v>
      </c>
      <c r="I113" s="288"/>
      <c r="J113" s="289">
        <f>ROUND(I113*H113,2)</f>
        <v>0</v>
      </c>
      <c r="K113" s="285" t="s">
        <v>170</v>
      </c>
      <c r="L113" s="290"/>
      <c r="M113" s="291" t="s">
        <v>19</v>
      </c>
      <c r="N113" s="292" t="s">
        <v>43</v>
      </c>
      <c r="O113" s="86"/>
      <c r="P113" s="229">
        <f>O113*H113</f>
        <v>0</v>
      </c>
      <c r="Q113" s="229">
        <v>0.17599999999999999</v>
      </c>
      <c r="R113" s="229">
        <f>Q113*H113</f>
        <v>0.17599999999999999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206</v>
      </c>
      <c r="AT113" s="231" t="s">
        <v>1127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4137</v>
      </c>
    </row>
    <row r="114" s="12" customFormat="1" ht="22.8" customHeight="1">
      <c r="A114" s="12"/>
      <c r="B114" s="204"/>
      <c r="C114" s="205"/>
      <c r="D114" s="206" t="s">
        <v>71</v>
      </c>
      <c r="E114" s="218" t="s">
        <v>609</v>
      </c>
      <c r="F114" s="218" t="s">
        <v>610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0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80</v>
      </c>
      <c r="AT114" s="216" t="s">
        <v>71</v>
      </c>
      <c r="AU114" s="216" t="s">
        <v>80</v>
      </c>
      <c r="AY114" s="215" t="s">
        <v>163</v>
      </c>
      <c r="BK114" s="217">
        <f>BK115</f>
        <v>0</v>
      </c>
    </row>
    <row r="115" s="2" customFormat="1" ht="21.75" customHeight="1">
      <c r="A115" s="40"/>
      <c r="B115" s="41"/>
      <c r="C115" s="220" t="s">
        <v>294</v>
      </c>
      <c r="D115" s="220" t="s">
        <v>166</v>
      </c>
      <c r="E115" s="221" t="s">
        <v>4138</v>
      </c>
      <c r="F115" s="222" t="s">
        <v>4139</v>
      </c>
      <c r="G115" s="223" t="s">
        <v>262</v>
      </c>
      <c r="H115" s="224">
        <v>23.742999999999999</v>
      </c>
      <c r="I115" s="225"/>
      <c r="J115" s="226">
        <f>ROUND(I115*H115,2)</f>
        <v>0</v>
      </c>
      <c r="K115" s="222" t="s">
        <v>170</v>
      </c>
      <c r="L115" s="46"/>
      <c r="M115" s="266" t="s">
        <v>19</v>
      </c>
      <c r="N115" s="267" t="s">
        <v>43</v>
      </c>
      <c r="O115" s="268"/>
      <c r="P115" s="269">
        <f>O115*H115</f>
        <v>0</v>
      </c>
      <c r="Q115" s="269">
        <v>0</v>
      </c>
      <c r="R115" s="269">
        <f>Q115*H115</f>
        <v>0</v>
      </c>
      <c r="S115" s="269">
        <v>0</v>
      </c>
      <c r="T115" s="27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171</v>
      </c>
      <c r="AT115" s="231" t="s">
        <v>166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4140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168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zUL8Q5uI0dufBis1Vt2wu3LbM7ArZJN39IFpF10XrywRLkerhkIQqap/oXjDVG6yuzgyOXPPlaMve1+ninXbqw==" hashValue="0TObqdn4TX6sfioFTEkHT+vsfS2tYLix1wUHqIsitIx++fwvIvarcAdSfuGUXa2jOjidTmz9oG5cEzmnh+hMyA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4141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11 - Kolejnicový systém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11 - Kolejnicový systém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4142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4143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8cX74hIuRYv7iv5DzXA0OgPRB3WK5lFyB6zlvUoLQr4rTSIlFgY5Arv0ZA3rI1XnnA3OXe/I+63DD9je4cqMwQ==" hashValue="LPzPtpGm7oUjx/TVzW5v7TGWncmyyrqjwAdhqNJ4TJONPP39ZbXlWMXeisIIAha04ZyFu9DIws4B4RzAtLiQf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4144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ROUND((SUM(BE84:BE100)),  2)</f>
        <v>0</v>
      </c>
      <c r="G33" s="40"/>
      <c r="H33" s="40"/>
      <c r="I33" s="157">
        <v>0.20999999999999999</v>
      </c>
      <c r="J33" s="156">
        <f>ROUND(((SUM(BE84:BE100))*I33),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ROUND((SUM(BF84:BF100)),  2)</f>
        <v>0</v>
      </c>
      <c r="G34" s="40"/>
      <c r="H34" s="40"/>
      <c r="I34" s="157">
        <v>0.14999999999999999</v>
      </c>
      <c r="J34" s="156">
        <f>ROUND(((SUM(BF84:BF100))*I34),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ROUND((SUM(BG84:BG100)),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ROUND((SUM(BH84:BH100)),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ROUND((SUM(BI84:BI100)),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12 - Ostatní a vedlejší náklady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4145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4146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4147</v>
      </c>
      <c r="E62" s="188"/>
      <c r="F62" s="188"/>
      <c r="G62" s="188"/>
      <c r="H62" s="188"/>
      <c r="I62" s="189"/>
      <c r="J62" s="190">
        <f>J88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4148</v>
      </c>
      <c r="E63" s="188"/>
      <c r="F63" s="188"/>
      <c r="G63" s="188"/>
      <c r="H63" s="188"/>
      <c r="I63" s="189"/>
      <c r="J63" s="190">
        <f>J96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4149</v>
      </c>
      <c r="E64" s="188"/>
      <c r="F64" s="188"/>
      <c r="G64" s="188"/>
      <c r="H64" s="188"/>
      <c r="I64" s="189"/>
      <c r="J64" s="190">
        <f>J98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148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3.25" customHeight="1">
      <c r="A74" s="40"/>
      <c r="B74" s="41"/>
      <c r="C74" s="42"/>
      <c r="D74" s="42"/>
      <c r="E74" s="172" t="str">
        <f>E7</f>
        <v xml:space="preserve">Pobytové služby pro  seniory v objektu č.p.431  areálu nemocnice Opočno_FINAL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117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12 - Ostatní a vedlejší náklady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č.p.431, areál nemocnice Opočno </v>
      </c>
      <c r="G78" s="42"/>
      <c r="H78" s="42"/>
      <c r="I78" s="142" t="s">
        <v>23</v>
      </c>
      <c r="J78" s="74" t="str">
        <f>IF(J12="","",J12)</f>
        <v>28. 11. 2019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KÚ Královehradeckého kraje,Pivovarské nám.1245,HK </v>
      </c>
      <c r="G80" s="42"/>
      <c r="H80" s="42"/>
      <c r="I80" s="142" t="s">
        <v>31</v>
      </c>
      <c r="J80" s="38" t="str">
        <f>E21</f>
        <v>Projecticon s.r.o.,A Kopeckého 151,Nový Hrádek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149</v>
      </c>
      <c r="D83" s="195" t="s">
        <v>57</v>
      </c>
      <c r="E83" s="195" t="s">
        <v>53</v>
      </c>
      <c r="F83" s="195" t="s">
        <v>54</v>
      </c>
      <c r="G83" s="195" t="s">
        <v>150</v>
      </c>
      <c r="H83" s="195" t="s">
        <v>151</v>
      </c>
      <c r="I83" s="196" t="s">
        <v>152</v>
      </c>
      <c r="J83" s="195" t="s">
        <v>121</v>
      </c>
      <c r="K83" s="197" t="s">
        <v>153</v>
      </c>
      <c r="L83" s="198"/>
      <c r="M83" s="94" t="s">
        <v>19</v>
      </c>
      <c r="N83" s="95" t="s">
        <v>42</v>
      </c>
      <c r="O83" s="95" t="s">
        <v>154</v>
      </c>
      <c r="P83" s="95" t="s">
        <v>155</v>
      </c>
      <c r="Q83" s="95" t="s">
        <v>156</v>
      </c>
      <c r="R83" s="95" t="s">
        <v>157</v>
      </c>
      <c r="S83" s="95" t="s">
        <v>158</v>
      </c>
      <c r="T83" s="96" t="s">
        <v>159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160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0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122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4150</v>
      </c>
      <c r="F85" s="207" t="s">
        <v>4151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P86+P88+P96+P98</f>
        <v>0</v>
      </c>
      <c r="Q85" s="212"/>
      <c r="R85" s="213">
        <f>R86+R88+R96+R98</f>
        <v>0</v>
      </c>
      <c r="S85" s="212"/>
      <c r="T85" s="214">
        <f>T86+T88+T96+T98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191</v>
      </c>
      <c r="AT85" s="216" t="s">
        <v>71</v>
      </c>
      <c r="AU85" s="216" t="s">
        <v>72</v>
      </c>
      <c r="AY85" s="215" t="s">
        <v>163</v>
      </c>
      <c r="BK85" s="217">
        <f>BK86+BK88+BK96+BK98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4152</v>
      </c>
      <c r="F86" s="218" t="s">
        <v>4153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191</v>
      </c>
      <c r="AT86" s="216" t="s">
        <v>71</v>
      </c>
      <c r="AU86" s="216" t="s">
        <v>80</v>
      </c>
      <c r="AY86" s="215" t="s">
        <v>163</v>
      </c>
      <c r="BK86" s="217">
        <f>BK87</f>
        <v>0</v>
      </c>
    </row>
    <row r="87" s="2" customFormat="1" ht="21.75" customHeight="1">
      <c r="A87" s="40"/>
      <c r="B87" s="41"/>
      <c r="C87" s="220" t="s">
        <v>80</v>
      </c>
      <c r="D87" s="220" t="s">
        <v>166</v>
      </c>
      <c r="E87" s="221" t="s">
        <v>4154</v>
      </c>
      <c r="F87" s="222" t="s">
        <v>4155</v>
      </c>
      <c r="G87" s="223" t="s">
        <v>394</v>
      </c>
      <c r="H87" s="224">
        <v>1</v>
      </c>
      <c r="I87" s="225"/>
      <c r="J87" s="226">
        <f>ROUND(I87*H87,2)</f>
        <v>0</v>
      </c>
      <c r="K87" s="222" t="s">
        <v>170</v>
      </c>
      <c r="L87" s="46"/>
      <c r="M87" s="227" t="s">
        <v>19</v>
      </c>
      <c r="N87" s="228" t="s">
        <v>44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4156</v>
      </c>
      <c r="AT87" s="231" t="s">
        <v>166</v>
      </c>
      <c r="AU87" s="231" t="s">
        <v>106</v>
      </c>
      <c r="AY87" s="19" t="s">
        <v>163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106</v>
      </c>
      <c r="BK87" s="232">
        <f>ROUND(I87*H87,2)</f>
        <v>0</v>
      </c>
      <c r="BL87" s="19" t="s">
        <v>4156</v>
      </c>
      <c r="BM87" s="231" t="s">
        <v>4157</v>
      </c>
    </row>
    <row r="88" s="12" customFormat="1" ht="22.8" customHeight="1">
      <c r="A88" s="12"/>
      <c r="B88" s="204"/>
      <c r="C88" s="205"/>
      <c r="D88" s="206" t="s">
        <v>71</v>
      </c>
      <c r="E88" s="218" t="s">
        <v>4158</v>
      </c>
      <c r="F88" s="218" t="s">
        <v>4159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SUM(P89:P95)</f>
        <v>0</v>
      </c>
      <c r="Q88" s="212"/>
      <c r="R88" s="213">
        <f>SUM(R89:R95)</f>
        <v>0</v>
      </c>
      <c r="S88" s="212"/>
      <c r="T88" s="214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191</v>
      </c>
      <c r="AT88" s="216" t="s">
        <v>71</v>
      </c>
      <c r="AU88" s="216" t="s">
        <v>80</v>
      </c>
      <c r="AY88" s="215" t="s">
        <v>163</v>
      </c>
      <c r="BK88" s="217">
        <f>SUM(BK89:BK95)</f>
        <v>0</v>
      </c>
    </row>
    <row r="89" s="2" customFormat="1" ht="16.5" customHeight="1">
      <c r="A89" s="40"/>
      <c r="B89" s="41"/>
      <c r="C89" s="220" t="s">
        <v>106</v>
      </c>
      <c r="D89" s="220" t="s">
        <v>166</v>
      </c>
      <c r="E89" s="221" t="s">
        <v>4160</v>
      </c>
      <c r="F89" s="222" t="s">
        <v>4159</v>
      </c>
      <c r="G89" s="223" t="s">
        <v>394</v>
      </c>
      <c r="H89" s="224">
        <v>1</v>
      </c>
      <c r="I89" s="225"/>
      <c r="J89" s="226">
        <f>ROUND(I89*H89,2)</f>
        <v>0</v>
      </c>
      <c r="K89" s="222" t="s">
        <v>170</v>
      </c>
      <c r="L89" s="46"/>
      <c r="M89" s="227" t="s">
        <v>19</v>
      </c>
      <c r="N89" s="228" t="s">
        <v>44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4156</v>
      </c>
      <c r="AT89" s="231" t="s">
        <v>166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106</v>
      </c>
      <c r="BK89" s="232">
        <f>ROUND(I89*H89,2)</f>
        <v>0</v>
      </c>
      <c r="BL89" s="19" t="s">
        <v>4156</v>
      </c>
      <c r="BM89" s="231" t="s">
        <v>4161</v>
      </c>
    </row>
    <row r="90" s="2" customFormat="1" ht="16.5" customHeight="1">
      <c r="A90" s="40"/>
      <c r="B90" s="41"/>
      <c r="C90" s="220" t="s">
        <v>181</v>
      </c>
      <c r="D90" s="220" t="s">
        <v>166</v>
      </c>
      <c r="E90" s="221" t="s">
        <v>4162</v>
      </c>
      <c r="F90" s="222" t="s">
        <v>4163</v>
      </c>
      <c r="G90" s="223" t="s">
        <v>394</v>
      </c>
      <c r="H90" s="224">
        <v>1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44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4156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106</v>
      </c>
      <c r="BK90" s="232">
        <f>ROUND(I90*H90,2)</f>
        <v>0</v>
      </c>
      <c r="BL90" s="19" t="s">
        <v>4156</v>
      </c>
      <c r="BM90" s="231" t="s">
        <v>4164</v>
      </c>
    </row>
    <row r="91" s="2" customFormat="1" ht="16.5" customHeight="1">
      <c r="A91" s="40"/>
      <c r="B91" s="41"/>
      <c r="C91" s="220" t="s">
        <v>171</v>
      </c>
      <c r="D91" s="220" t="s">
        <v>166</v>
      </c>
      <c r="E91" s="221" t="s">
        <v>4165</v>
      </c>
      <c r="F91" s="222" t="s">
        <v>4166</v>
      </c>
      <c r="G91" s="223" t="s">
        <v>394</v>
      </c>
      <c r="H91" s="224">
        <v>1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44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4156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106</v>
      </c>
      <c r="BK91" s="232">
        <f>ROUND(I91*H91,2)</f>
        <v>0</v>
      </c>
      <c r="BL91" s="19" t="s">
        <v>4156</v>
      </c>
      <c r="BM91" s="231" t="s">
        <v>4167</v>
      </c>
    </row>
    <row r="92" s="2" customFormat="1" ht="16.5" customHeight="1">
      <c r="A92" s="40"/>
      <c r="B92" s="41"/>
      <c r="C92" s="220" t="s">
        <v>191</v>
      </c>
      <c r="D92" s="220" t="s">
        <v>166</v>
      </c>
      <c r="E92" s="221" t="s">
        <v>4168</v>
      </c>
      <c r="F92" s="222" t="s">
        <v>4169</v>
      </c>
      <c r="G92" s="223" t="s">
        <v>394</v>
      </c>
      <c r="H92" s="224">
        <v>1</v>
      </c>
      <c r="I92" s="225"/>
      <c r="J92" s="226">
        <f>ROUND(I92*H92,2)</f>
        <v>0</v>
      </c>
      <c r="K92" s="222" t="s">
        <v>170</v>
      </c>
      <c r="L92" s="46"/>
      <c r="M92" s="227" t="s">
        <v>19</v>
      </c>
      <c r="N92" s="228" t="s">
        <v>44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4156</v>
      </c>
      <c r="AT92" s="231" t="s">
        <v>166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106</v>
      </c>
      <c r="BK92" s="232">
        <f>ROUND(I92*H92,2)</f>
        <v>0</v>
      </c>
      <c r="BL92" s="19" t="s">
        <v>4156</v>
      </c>
      <c r="BM92" s="231" t="s">
        <v>4170</v>
      </c>
    </row>
    <row r="93" s="2" customFormat="1" ht="21.75" customHeight="1">
      <c r="A93" s="40"/>
      <c r="B93" s="41"/>
      <c r="C93" s="220" t="s">
        <v>196</v>
      </c>
      <c r="D93" s="220" t="s">
        <v>166</v>
      </c>
      <c r="E93" s="221" t="s">
        <v>4171</v>
      </c>
      <c r="F93" s="222" t="s">
        <v>4172</v>
      </c>
      <c r="G93" s="223" t="s">
        <v>394</v>
      </c>
      <c r="H93" s="224">
        <v>1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44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4156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106</v>
      </c>
      <c r="BK93" s="232">
        <f>ROUND(I93*H93,2)</f>
        <v>0</v>
      </c>
      <c r="BL93" s="19" t="s">
        <v>4156</v>
      </c>
      <c r="BM93" s="231" t="s">
        <v>4173</v>
      </c>
    </row>
    <row r="94" s="2" customFormat="1" ht="16.5" customHeight="1">
      <c r="A94" s="40"/>
      <c r="B94" s="41"/>
      <c r="C94" s="220" t="s">
        <v>201</v>
      </c>
      <c r="D94" s="220" t="s">
        <v>166</v>
      </c>
      <c r="E94" s="221" t="s">
        <v>4174</v>
      </c>
      <c r="F94" s="222" t="s">
        <v>4175</v>
      </c>
      <c r="G94" s="223" t="s">
        <v>420</v>
      </c>
      <c r="H94" s="224">
        <v>1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44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4156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106</v>
      </c>
      <c r="BK94" s="232">
        <f>ROUND(I94*H94,2)</f>
        <v>0</v>
      </c>
      <c r="BL94" s="19" t="s">
        <v>4156</v>
      </c>
      <c r="BM94" s="231" t="s">
        <v>4176</v>
      </c>
    </row>
    <row r="95" s="2" customFormat="1" ht="16.5" customHeight="1">
      <c r="A95" s="40"/>
      <c r="B95" s="41"/>
      <c r="C95" s="220" t="s">
        <v>206</v>
      </c>
      <c r="D95" s="220" t="s">
        <v>166</v>
      </c>
      <c r="E95" s="221" t="s">
        <v>4177</v>
      </c>
      <c r="F95" s="222" t="s">
        <v>4178</v>
      </c>
      <c r="G95" s="223" t="s">
        <v>394</v>
      </c>
      <c r="H95" s="224">
        <v>1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44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4156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106</v>
      </c>
      <c r="BK95" s="232">
        <f>ROUND(I95*H95,2)</f>
        <v>0</v>
      </c>
      <c r="BL95" s="19" t="s">
        <v>4156</v>
      </c>
      <c r="BM95" s="231" t="s">
        <v>4179</v>
      </c>
    </row>
    <row r="96" s="12" customFormat="1" ht="22.8" customHeight="1">
      <c r="A96" s="12"/>
      <c r="B96" s="204"/>
      <c r="C96" s="205"/>
      <c r="D96" s="206" t="s">
        <v>71</v>
      </c>
      <c r="E96" s="218" t="s">
        <v>4180</v>
      </c>
      <c r="F96" s="218" t="s">
        <v>4181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P97</f>
        <v>0</v>
      </c>
      <c r="Q96" s="212"/>
      <c r="R96" s="213">
        <f>R97</f>
        <v>0</v>
      </c>
      <c r="S96" s="212"/>
      <c r="T96" s="214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191</v>
      </c>
      <c r="AT96" s="216" t="s">
        <v>71</v>
      </c>
      <c r="AU96" s="216" t="s">
        <v>80</v>
      </c>
      <c r="AY96" s="215" t="s">
        <v>163</v>
      </c>
      <c r="BK96" s="217">
        <f>BK97</f>
        <v>0</v>
      </c>
    </row>
    <row r="97" s="2" customFormat="1" ht="16.5" customHeight="1">
      <c r="A97" s="40"/>
      <c r="B97" s="41"/>
      <c r="C97" s="220" t="s">
        <v>164</v>
      </c>
      <c r="D97" s="220" t="s">
        <v>166</v>
      </c>
      <c r="E97" s="221" t="s">
        <v>4182</v>
      </c>
      <c r="F97" s="222" t="s">
        <v>4183</v>
      </c>
      <c r="G97" s="223" t="s">
        <v>394</v>
      </c>
      <c r="H97" s="224">
        <v>1</v>
      </c>
      <c r="I97" s="225"/>
      <c r="J97" s="226">
        <f>ROUND(I97*H97,2)</f>
        <v>0</v>
      </c>
      <c r="K97" s="222" t="s">
        <v>170</v>
      </c>
      <c r="L97" s="46"/>
      <c r="M97" s="227" t="s">
        <v>19</v>
      </c>
      <c r="N97" s="228" t="s">
        <v>44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4156</v>
      </c>
      <c r="AT97" s="231" t="s">
        <v>166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106</v>
      </c>
      <c r="BK97" s="232">
        <f>ROUND(I97*H97,2)</f>
        <v>0</v>
      </c>
      <c r="BL97" s="19" t="s">
        <v>4156</v>
      </c>
      <c r="BM97" s="231" t="s">
        <v>4184</v>
      </c>
    </row>
    <row r="98" s="12" customFormat="1" ht="22.8" customHeight="1">
      <c r="A98" s="12"/>
      <c r="B98" s="204"/>
      <c r="C98" s="205"/>
      <c r="D98" s="206" t="s">
        <v>71</v>
      </c>
      <c r="E98" s="218" t="s">
        <v>4185</v>
      </c>
      <c r="F98" s="218" t="s">
        <v>4186</v>
      </c>
      <c r="G98" s="205"/>
      <c r="H98" s="205"/>
      <c r="I98" s="208"/>
      <c r="J98" s="219">
        <f>BK98</f>
        <v>0</v>
      </c>
      <c r="K98" s="205"/>
      <c r="L98" s="210"/>
      <c r="M98" s="211"/>
      <c r="N98" s="212"/>
      <c r="O98" s="212"/>
      <c r="P98" s="213">
        <f>SUM(P99:P100)</f>
        <v>0</v>
      </c>
      <c r="Q98" s="212"/>
      <c r="R98" s="213">
        <f>SUM(R99:R100)</f>
        <v>0</v>
      </c>
      <c r="S98" s="212"/>
      <c r="T98" s="214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191</v>
      </c>
      <c r="AT98" s="216" t="s">
        <v>71</v>
      </c>
      <c r="AU98" s="216" t="s">
        <v>80</v>
      </c>
      <c r="AY98" s="215" t="s">
        <v>163</v>
      </c>
      <c r="BK98" s="217">
        <f>SUM(BK99:BK100)</f>
        <v>0</v>
      </c>
    </row>
    <row r="99" s="2" customFormat="1" ht="21.75" customHeight="1">
      <c r="A99" s="40"/>
      <c r="B99" s="41"/>
      <c r="C99" s="220" t="s">
        <v>221</v>
      </c>
      <c r="D99" s="220" t="s">
        <v>166</v>
      </c>
      <c r="E99" s="221" t="s">
        <v>4187</v>
      </c>
      <c r="F99" s="222" t="s">
        <v>4188</v>
      </c>
      <c r="G99" s="223" t="s">
        <v>4189</v>
      </c>
      <c r="H99" s="224">
        <v>365</v>
      </c>
      <c r="I99" s="225"/>
      <c r="J99" s="226">
        <f>ROUND(I99*H99,2)</f>
        <v>0</v>
      </c>
      <c r="K99" s="222" t="s">
        <v>19</v>
      </c>
      <c r="L99" s="46"/>
      <c r="M99" s="227" t="s">
        <v>19</v>
      </c>
      <c r="N99" s="228" t="s">
        <v>44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4190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106</v>
      </c>
      <c r="BK99" s="232">
        <f>ROUND(I99*H99,2)</f>
        <v>0</v>
      </c>
      <c r="BL99" s="19" t="s">
        <v>4190</v>
      </c>
      <c r="BM99" s="231" t="s">
        <v>4191</v>
      </c>
    </row>
    <row r="100" s="13" customFormat="1">
      <c r="A100" s="13"/>
      <c r="B100" s="233"/>
      <c r="C100" s="234"/>
      <c r="D100" s="235" t="s">
        <v>173</v>
      </c>
      <c r="E100" s="236" t="s">
        <v>19</v>
      </c>
      <c r="F100" s="237" t="s">
        <v>4192</v>
      </c>
      <c r="G100" s="234"/>
      <c r="H100" s="238">
        <v>365</v>
      </c>
      <c r="I100" s="239"/>
      <c r="J100" s="234"/>
      <c r="K100" s="234"/>
      <c r="L100" s="240"/>
      <c r="M100" s="293"/>
      <c r="N100" s="294"/>
      <c r="O100" s="294"/>
      <c r="P100" s="294"/>
      <c r="Q100" s="294"/>
      <c r="R100" s="294"/>
      <c r="S100" s="294"/>
      <c r="T100" s="2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173</v>
      </c>
      <c r="AU100" s="244" t="s">
        <v>106</v>
      </c>
      <c r="AV100" s="13" t="s">
        <v>106</v>
      </c>
      <c r="AW100" s="13" t="s">
        <v>33</v>
      </c>
      <c r="AX100" s="13" t="s">
        <v>80</v>
      </c>
      <c r="AY100" s="244" t="s">
        <v>163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168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XUfk9Vfq9F01qBpBrgyQKFxtpZqQirThkYFtEYuiwxF8NRC1XYRKmoA8xtc4Pp+AjcekWdV5Z5ozFYCB+sPhLQ==" hashValue="FykKzUtQw/Don68Z7sW2/sooCSKFVi+P95TsVW4X9ENTqYNlguGSCln1xn8Izwb9EmLD447RtZqCXd1xtMJDSg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4" t="s">
        <v>4193</v>
      </c>
      <c r="H4" s="22"/>
    </row>
    <row r="5" s="1" customFormat="1" ht="12" customHeight="1">
      <c r="B5" s="22"/>
      <c r="C5" s="296" t="s">
        <v>13</v>
      </c>
      <c r="D5" s="146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36" t="s">
        <v>23</v>
      </c>
      <c r="D7" s="143" t="str">
        <f>'Rekapitulace stavby'!AN8</f>
        <v>28. 11. 2019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2"/>
      <c r="B9" s="299"/>
      <c r="C9" s="300" t="s">
        <v>53</v>
      </c>
      <c r="D9" s="301" t="s">
        <v>54</v>
      </c>
      <c r="E9" s="301" t="s">
        <v>150</v>
      </c>
      <c r="F9" s="302" t="s">
        <v>4194</v>
      </c>
      <c r="G9" s="192"/>
      <c r="H9" s="299"/>
    </row>
    <row r="10" s="2" customFormat="1" ht="26.4" customHeight="1">
      <c r="A10" s="40"/>
      <c r="B10" s="46"/>
      <c r="C10" s="303" t="s">
        <v>4195</v>
      </c>
      <c r="D10" s="303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4196</v>
      </c>
      <c r="D11" s="305" t="s">
        <v>4197</v>
      </c>
      <c r="E11" s="306" t="s">
        <v>19</v>
      </c>
      <c r="F11" s="307">
        <v>45.060000000000002</v>
      </c>
      <c r="G11" s="40"/>
      <c r="H11" s="46"/>
    </row>
    <row r="12" s="2" customFormat="1" ht="16.8" customHeight="1">
      <c r="A12" s="40"/>
      <c r="B12" s="46"/>
      <c r="C12" s="304" t="s">
        <v>4198</v>
      </c>
      <c r="D12" s="305" t="s">
        <v>4199</v>
      </c>
      <c r="E12" s="306" t="s">
        <v>19</v>
      </c>
      <c r="F12" s="307">
        <v>24.199999999999999</v>
      </c>
      <c r="G12" s="40"/>
      <c r="H12" s="46"/>
    </row>
    <row r="13" s="2" customFormat="1" ht="16.8" customHeight="1">
      <c r="A13" s="40"/>
      <c r="B13" s="46"/>
      <c r="C13" s="304" t="s">
        <v>987</v>
      </c>
      <c r="D13" s="305" t="s">
        <v>988</v>
      </c>
      <c r="E13" s="306" t="s">
        <v>19</v>
      </c>
      <c r="F13" s="307">
        <v>2754.5</v>
      </c>
      <c r="G13" s="40"/>
      <c r="H13" s="46"/>
    </row>
    <row r="14" s="2" customFormat="1" ht="16.8" customHeight="1">
      <c r="A14" s="40"/>
      <c r="B14" s="46"/>
      <c r="C14" s="308" t="s">
        <v>19</v>
      </c>
      <c r="D14" s="308" t="s">
        <v>1920</v>
      </c>
      <c r="E14" s="19" t="s">
        <v>19</v>
      </c>
      <c r="F14" s="309">
        <v>2754.5</v>
      </c>
      <c r="G14" s="40"/>
      <c r="H14" s="46"/>
    </row>
    <row r="15" s="2" customFormat="1" ht="16.8" customHeight="1">
      <c r="A15" s="40"/>
      <c r="B15" s="46"/>
      <c r="C15" s="308" t="s">
        <v>987</v>
      </c>
      <c r="D15" s="308" t="s">
        <v>175</v>
      </c>
      <c r="E15" s="19" t="s">
        <v>19</v>
      </c>
      <c r="F15" s="309">
        <v>2754.5</v>
      </c>
      <c r="G15" s="40"/>
      <c r="H15" s="46"/>
    </row>
    <row r="16" s="2" customFormat="1" ht="16.8" customHeight="1">
      <c r="A16" s="40"/>
      <c r="B16" s="46"/>
      <c r="C16" s="310" t="s">
        <v>4200</v>
      </c>
      <c r="D16" s="40"/>
      <c r="E16" s="40"/>
      <c r="F16" s="40"/>
      <c r="G16" s="40"/>
      <c r="H16" s="46"/>
    </row>
    <row r="17" s="2" customFormat="1">
      <c r="A17" s="40"/>
      <c r="B17" s="46"/>
      <c r="C17" s="308" t="s">
        <v>1917</v>
      </c>
      <c r="D17" s="308" t="s">
        <v>4201</v>
      </c>
      <c r="E17" s="19" t="s">
        <v>169</v>
      </c>
      <c r="F17" s="309">
        <v>2754.5</v>
      </c>
      <c r="G17" s="40"/>
      <c r="H17" s="46"/>
    </row>
    <row r="18" s="2" customFormat="1">
      <c r="A18" s="40"/>
      <c r="B18" s="46"/>
      <c r="C18" s="308" t="s">
        <v>1922</v>
      </c>
      <c r="D18" s="308" t="s">
        <v>4202</v>
      </c>
      <c r="E18" s="19" t="s">
        <v>169</v>
      </c>
      <c r="F18" s="309">
        <v>605990</v>
      </c>
      <c r="G18" s="40"/>
      <c r="H18" s="46"/>
    </row>
    <row r="19" s="2" customFormat="1">
      <c r="A19" s="40"/>
      <c r="B19" s="46"/>
      <c r="C19" s="308" t="s">
        <v>1927</v>
      </c>
      <c r="D19" s="308" t="s">
        <v>4203</v>
      </c>
      <c r="E19" s="19" t="s">
        <v>169</v>
      </c>
      <c r="F19" s="309">
        <v>2754.5</v>
      </c>
      <c r="G19" s="40"/>
      <c r="H19" s="46"/>
    </row>
    <row r="20" s="2" customFormat="1" ht="16.8" customHeight="1">
      <c r="A20" s="40"/>
      <c r="B20" s="46"/>
      <c r="C20" s="308" t="s">
        <v>1931</v>
      </c>
      <c r="D20" s="308" t="s">
        <v>4204</v>
      </c>
      <c r="E20" s="19" t="s">
        <v>169</v>
      </c>
      <c r="F20" s="309">
        <v>2754.5</v>
      </c>
      <c r="G20" s="40"/>
      <c r="H20" s="46"/>
    </row>
    <row r="21" s="2" customFormat="1" ht="16.8" customHeight="1">
      <c r="A21" s="40"/>
      <c r="B21" s="46"/>
      <c r="C21" s="308" t="s">
        <v>1935</v>
      </c>
      <c r="D21" s="308" t="s">
        <v>4205</v>
      </c>
      <c r="E21" s="19" t="s">
        <v>169</v>
      </c>
      <c r="F21" s="309">
        <v>605990</v>
      </c>
      <c r="G21" s="40"/>
      <c r="H21" s="46"/>
    </row>
    <row r="22" s="2" customFormat="1" ht="16.8" customHeight="1">
      <c r="A22" s="40"/>
      <c r="B22" s="46"/>
      <c r="C22" s="308" t="s">
        <v>1939</v>
      </c>
      <c r="D22" s="308" t="s">
        <v>4206</v>
      </c>
      <c r="E22" s="19" t="s">
        <v>169</v>
      </c>
      <c r="F22" s="309">
        <v>2754.5</v>
      </c>
      <c r="G22" s="40"/>
      <c r="H22" s="46"/>
    </row>
    <row r="23" s="2" customFormat="1" ht="16.8" customHeight="1">
      <c r="A23" s="40"/>
      <c r="B23" s="46"/>
      <c r="C23" s="304" t="s">
        <v>990</v>
      </c>
      <c r="D23" s="305" t="s">
        <v>991</v>
      </c>
      <c r="E23" s="306" t="s">
        <v>19</v>
      </c>
      <c r="F23" s="307">
        <v>9730</v>
      </c>
      <c r="G23" s="40"/>
      <c r="H23" s="46"/>
    </row>
    <row r="24" s="2" customFormat="1" ht="16.8" customHeight="1">
      <c r="A24" s="40"/>
      <c r="B24" s="46"/>
      <c r="C24" s="308" t="s">
        <v>19</v>
      </c>
      <c r="D24" s="308" t="s">
        <v>3768</v>
      </c>
      <c r="E24" s="19" t="s">
        <v>19</v>
      </c>
      <c r="F24" s="309">
        <v>9730</v>
      </c>
      <c r="G24" s="40"/>
      <c r="H24" s="46"/>
    </row>
    <row r="25" s="2" customFormat="1" ht="16.8" customHeight="1">
      <c r="A25" s="40"/>
      <c r="B25" s="46"/>
      <c r="C25" s="308" t="s">
        <v>990</v>
      </c>
      <c r="D25" s="308" t="s">
        <v>175</v>
      </c>
      <c r="E25" s="19" t="s">
        <v>19</v>
      </c>
      <c r="F25" s="309">
        <v>9730</v>
      </c>
      <c r="G25" s="40"/>
      <c r="H25" s="46"/>
    </row>
    <row r="26" s="2" customFormat="1" ht="16.8" customHeight="1">
      <c r="A26" s="40"/>
      <c r="B26" s="46"/>
      <c r="C26" s="310" t="s">
        <v>4200</v>
      </c>
      <c r="D26" s="40"/>
      <c r="E26" s="40"/>
      <c r="F26" s="40"/>
      <c r="G26" s="40"/>
      <c r="H26" s="46"/>
    </row>
    <row r="27" s="2" customFormat="1">
      <c r="A27" s="40"/>
      <c r="B27" s="46"/>
      <c r="C27" s="308" t="s">
        <v>3765</v>
      </c>
      <c r="D27" s="308" t="s">
        <v>3766</v>
      </c>
      <c r="E27" s="19" t="s">
        <v>169</v>
      </c>
      <c r="F27" s="309">
        <v>9730</v>
      </c>
      <c r="G27" s="40"/>
      <c r="H27" s="46"/>
    </row>
    <row r="28" s="2" customFormat="1" ht="16.8" customHeight="1">
      <c r="A28" s="40"/>
      <c r="B28" s="46"/>
      <c r="C28" s="308" t="s">
        <v>3761</v>
      </c>
      <c r="D28" s="308" t="s">
        <v>4207</v>
      </c>
      <c r="E28" s="19" t="s">
        <v>169</v>
      </c>
      <c r="F28" s="309">
        <v>9730</v>
      </c>
      <c r="G28" s="40"/>
      <c r="H28" s="46"/>
    </row>
    <row r="29" s="2" customFormat="1">
      <c r="A29" s="40"/>
      <c r="B29" s="46"/>
      <c r="C29" s="308" t="s">
        <v>3770</v>
      </c>
      <c r="D29" s="308" t="s">
        <v>4208</v>
      </c>
      <c r="E29" s="19" t="s">
        <v>169</v>
      </c>
      <c r="F29" s="309">
        <v>9730</v>
      </c>
      <c r="G29" s="40"/>
      <c r="H29" s="46"/>
    </row>
    <row r="30" s="2" customFormat="1" ht="16.8" customHeight="1">
      <c r="A30" s="40"/>
      <c r="B30" s="46"/>
      <c r="C30" s="304" t="s">
        <v>993</v>
      </c>
      <c r="D30" s="305" t="s">
        <v>994</v>
      </c>
      <c r="E30" s="306" t="s">
        <v>19</v>
      </c>
      <c r="F30" s="307">
        <v>1218.9000000000001</v>
      </c>
      <c r="G30" s="40"/>
      <c r="H30" s="46"/>
    </row>
    <row r="31" s="2" customFormat="1" ht="16.8" customHeight="1">
      <c r="A31" s="40"/>
      <c r="B31" s="46"/>
      <c r="C31" s="308" t="s">
        <v>19</v>
      </c>
      <c r="D31" s="308" t="s">
        <v>3653</v>
      </c>
      <c r="E31" s="19" t="s">
        <v>19</v>
      </c>
      <c r="F31" s="309">
        <v>0</v>
      </c>
      <c r="G31" s="40"/>
      <c r="H31" s="46"/>
    </row>
    <row r="32" s="2" customFormat="1" ht="16.8" customHeight="1">
      <c r="A32" s="40"/>
      <c r="B32" s="46"/>
      <c r="C32" s="308" t="s">
        <v>19</v>
      </c>
      <c r="D32" s="308" t="s">
        <v>3654</v>
      </c>
      <c r="E32" s="19" t="s">
        <v>19</v>
      </c>
      <c r="F32" s="309">
        <v>28.399999999999999</v>
      </c>
      <c r="G32" s="40"/>
      <c r="H32" s="46"/>
    </row>
    <row r="33" s="2" customFormat="1" ht="16.8" customHeight="1">
      <c r="A33" s="40"/>
      <c r="B33" s="46"/>
      <c r="C33" s="308" t="s">
        <v>19</v>
      </c>
      <c r="D33" s="308" t="s">
        <v>3655</v>
      </c>
      <c r="E33" s="19" t="s">
        <v>19</v>
      </c>
      <c r="F33" s="309">
        <v>33.600000000000001</v>
      </c>
      <c r="G33" s="40"/>
      <c r="H33" s="46"/>
    </row>
    <row r="34" s="2" customFormat="1" ht="16.8" customHeight="1">
      <c r="A34" s="40"/>
      <c r="B34" s="46"/>
      <c r="C34" s="308" t="s">
        <v>19</v>
      </c>
      <c r="D34" s="308" t="s">
        <v>3656</v>
      </c>
      <c r="E34" s="19" t="s">
        <v>19</v>
      </c>
      <c r="F34" s="309">
        <v>11.199999999999999</v>
      </c>
      <c r="G34" s="40"/>
      <c r="H34" s="46"/>
    </row>
    <row r="35" s="2" customFormat="1" ht="16.8" customHeight="1">
      <c r="A35" s="40"/>
      <c r="B35" s="46"/>
      <c r="C35" s="308" t="s">
        <v>19</v>
      </c>
      <c r="D35" s="308" t="s">
        <v>3657</v>
      </c>
      <c r="E35" s="19" t="s">
        <v>19</v>
      </c>
      <c r="F35" s="309">
        <v>5</v>
      </c>
      <c r="G35" s="40"/>
      <c r="H35" s="46"/>
    </row>
    <row r="36" s="2" customFormat="1" ht="16.8" customHeight="1">
      <c r="A36" s="40"/>
      <c r="B36" s="46"/>
      <c r="C36" s="308" t="s">
        <v>19</v>
      </c>
      <c r="D36" s="308" t="s">
        <v>3658</v>
      </c>
      <c r="E36" s="19" t="s">
        <v>19</v>
      </c>
      <c r="F36" s="309">
        <v>9</v>
      </c>
      <c r="G36" s="40"/>
      <c r="H36" s="46"/>
    </row>
    <row r="37" s="2" customFormat="1" ht="16.8" customHeight="1">
      <c r="A37" s="40"/>
      <c r="B37" s="46"/>
      <c r="C37" s="308" t="s">
        <v>19</v>
      </c>
      <c r="D37" s="308" t="s">
        <v>3659</v>
      </c>
      <c r="E37" s="19" t="s">
        <v>19</v>
      </c>
      <c r="F37" s="309">
        <v>5</v>
      </c>
      <c r="G37" s="40"/>
      <c r="H37" s="46"/>
    </row>
    <row r="38" s="2" customFormat="1" ht="16.8" customHeight="1">
      <c r="A38" s="40"/>
      <c r="B38" s="46"/>
      <c r="C38" s="308" t="s">
        <v>19</v>
      </c>
      <c r="D38" s="308" t="s">
        <v>3660</v>
      </c>
      <c r="E38" s="19" t="s">
        <v>19</v>
      </c>
      <c r="F38" s="309">
        <v>8</v>
      </c>
      <c r="G38" s="40"/>
      <c r="H38" s="46"/>
    </row>
    <row r="39" s="2" customFormat="1" ht="16.8" customHeight="1">
      <c r="A39" s="40"/>
      <c r="B39" s="46"/>
      <c r="C39" s="308" t="s">
        <v>19</v>
      </c>
      <c r="D39" s="308" t="s">
        <v>3661</v>
      </c>
      <c r="E39" s="19" t="s">
        <v>19</v>
      </c>
      <c r="F39" s="309">
        <v>9</v>
      </c>
      <c r="G39" s="40"/>
      <c r="H39" s="46"/>
    </row>
    <row r="40" s="2" customFormat="1" ht="16.8" customHeight="1">
      <c r="A40" s="40"/>
      <c r="B40" s="46"/>
      <c r="C40" s="308" t="s">
        <v>19</v>
      </c>
      <c r="D40" s="308" t="s">
        <v>3662</v>
      </c>
      <c r="E40" s="19" t="s">
        <v>19</v>
      </c>
      <c r="F40" s="309">
        <v>45.359999999999999</v>
      </c>
      <c r="G40" s="40"/>
      <c r="H40" s="46"/>
    </row>
    <row r="41" s="2" customFormat="1" ht="16.8" customHeight="1">
      <c r="A41" s="40"/>
      <c r="B41" s="46"/>
      <c r="C41" s="308" t="s">
        <v>19</v>
      </c>
      <c r="D41" s="308" t="s">
        <v>3663</v>
      </c>
      <c r="E41" s="19" t="s">
        <v>19</v>
      </c>
      <c r="F41" s="309">
        <v>22.48</v>
      </c>
      <c r="G41" s="40"/>
      <c r="H41" s="46"/>
    </row>
    <row r="42" s="2" customFormat="1" ht="16.8" customHeight="1">
      <c r="A42" s="40"/>
      <c r="B42" s="46"/>
      <c r="C42" s="308" t="s">
        <v>19</v>
      </c>
      <c r="D42" s="308" t="s">
        <v>3664</v>
      </c>
      <c r="E42" s="19" t="s">
        <v>19</v>
      </c>
      <c r="F42" s="309">
        <v>50.960000000000001</v>
      </c>
      <c r="G42" s="40"/>
      <c r="H42" s="46"/>
    </row>
    <row r="43" s="2" customFormat="1" ht="16.8" customHeight="1">
      <c r="A43" s="40"/>
      <c r="B43" s="46"/>
      <c r="C43" s="308" t="s">
        <v>19</v>
      </c>
      <c r="D43" s="308" t="s">
        <v>3665</v>
      </c>
      <c r="E43" s="19" t="s">
        <v>19</v>
      </c>
      <c r="F43" s="309">
        <v>35.600000000000001</v>
      </c>
      <c r="G43" s="40"/>
      <c r="H43" s="46"/>
    </row>
    <row r="44" s="2" customFormat="1" ht="16.8" customHeight="1">
      <c r="A44" s="40"/>
      <c r="B44" s="46"/>
      <c r="C44" s="308" t="s">
        <v>19</v>
      </c>
      <c r="D44" s="308" t="s">
        <v>3666</v>
      </c>
      <c r="E44" s="19" t="s">
        <v>19</v>
      </c>
      <c r="F44" s="309">
        <v>15.6</v>
      </c>
      <c r="G44" s="40"/>
      <c r="H44" s="46"/>
    </row>
    <row r="45" s="2" customFormat="1" ht="16.8" customHeight="1">
      <c r="A45" s="40"/>
      <c r="B45" s="46"/>
      <c r="C45" s="308" t="s">
        <v>19</v>
      </c>
      <c r="D45" s="308" t="s">
        <v>3667</v>
      </c>
      <c r="E45" s="19" t="s">
        <v>19</v>
      </c>
      <c r="F45" s="309">
        <v>20</v>
      </c>
      <c r="G45" s="40"/>
      <c r="H45" s="46"/>
    </row>
    <row r="46" s="2" customFormat="1" ht="16.8" customHeight="1">
      <c r="A46" s="40"/>
      <c r="B46" s="46"/>
      <c r="C46" s="308" t="s">
        <v>19</v>
      </c>
      <c r="D46" s="308" t="s">
        <v>3668</v>
      </c>
      <c r="E46" s="19" t="s">
        <v>19</v>
      </c>
      <c r="F46" s="309">
        <v>19.399999999999999</v>
      </c>
      <c r="G46" s="40"/>
      <c r="H46" s="46"/>
    </row>
    <row r="47" s="2" customFormat="1" ht="16.8" customHeight="1">
      <c r="A47" s="40"/>
      <c r="B47" s="46"/>
      <c r="C47" s="308" t="s">
        <v>19</v>
      </c>
      <c r="D47" s="308" t="s">
        <v>3669</v>
      </c>
      <c r="E47" s="19" t="s">
        <v>19</v>
      </c>
      <c r="F47" s="309">
        <v>11.6</v>
      </c>
      <c r="G47" s="40"/>
      <c r="H47" s="46"/>
    </row>
    <row r="48" s="2" customFormat="1" ht="16.8" customHeight="1">
      <c r="A48" s="40"/>
      <c r="B48" s="46"/>
      <c r="C48" s="308" t="s">
        <v>19</v>
      </c>
      <c r="D48" s="308" t="s">
        <v>3670</v>
      </c>
      <c r="E48" s="19" t="s">
        <v>19</v>
      </c>
      <c r="F48" s="309">
        <v>0</v>
      </c>
      <c r="G48" s="40"/>
      <c r="H48" s="46"/>
    </row>
    <row r="49" s="2" customFormat="1" ht="16.8" customHeight="1">
      <c r="A49" s="40"/>
      <c r="B49" s="46"/>
      <c r="C49" s="308" t="s">
        <v>19</v>
      </c>
      <c r="D49" s="308" t="s">
        <v>3671</v>
      </c>
      <c r="E49" s="19" t="s">
        <v>19</v>
      </c>
      <c r="F49" s="309">
        <v>19.800000000000001</v>
      </c>
      <c r="G49" s="40"/>
      <c r="H49" s="46"/>
    </row>
    <row r="50" s="2" customFormat="1" ht="16.8" customHeight="1">
      <c r="A50" s="40"/>
      <c r="B50" s="46"/>
      <c r="C50" s="308" t="s">
        <v>19</v>
      </c>
      <c r="D50" s="308" t="s">
        <v>3672</v>
      </c>
      <c r="E50" s="19" t="s">
        <v>19</v>
      </c>
      <c r="F50" s="309">
        <v>8.1999999999999993</v>
      </c>
      <c r="G50" s="40"/>
      <c r="H50" s="46"/>
    </row>
    <row r="51" s="2" customFormat="1" ht="16.8" customHeight="1">
      <c r="A51" s="40"/>
      <c r="B51" s="46"/>
      <c r="C51" s="308" t="s">
        <v>19</v>
      </c>
      <c r="D51" s="308" t="s">
        <v>3673</v>
      </c>
      <c r="E51" s="19" t="s">
        <v>19</v>
      </c>
      <c r="F51" s="309">
        <v>10.800000000000001</v>
      </c>
      <c r="G51" s="40"/>
      <c r="H51" s="46"/>
    </row>
    <row r="52" s="2" customFormat="1" ht="16.8" customHeight="1">
      <c r="A52" s="40"/>
      <c r="B52" s="46"/>
      <c r="C52" s="308" t="s">
        <v>19</v>
      </c>
      <c r="D52" s="308" t="s">
        <v>3674</v>
      </c>
      <c r="E52" s="19" t="s">
        <v>19</v>
      </c>
      <c r="F52" s="309">
        <v>16.600000000000001</v>
      </c>
      <c r="G52" s="40"/>
      <c r="H52" s="46"/>
    </row>
    <row r="53" s="2" customFormat="1" ht="16.8" customHeight="1">
      <c r="A53" s="40"/>
      <c r="B53" s="46"/>
      <c r="C53" s="308" t="s">
        <v>19</v>
      </c>
      <c r="D53" s="308" t="s">
        <v>3675</v>
      </c>
      <c r="E53" s="19" t="s">
        <v>19</v>
      </c>
      <c r="F53" s="309">
        <v>16.600000000000001</v>
      </c>
      <c r="G53" s="40"/>
      <c r="H53" s="46"/>
    </row>
    <row r="54" s="2" customFormat="1" ht="16.8" customHeight="1">
      <c r="A54" s="40"/>
      <c r="B54" s="46"/>
      <c r="C54" s="308" t="s">
        <v>19</v>
      </c>
      <c r="D54" s="308" t="s">
        <v>3676</v>
      </c>
      <c r="E54" s="19" t="s">
        <v>19</v>
      </c>
      <c r="F54" s="309">
        <v>15.4</v>
      </c>
      <c r="G54" s="40"/>
      <c r="H54" s="46"/>
    </row>
    <row r="55" s="2" customFormat="1" ht="16.8" customHeight="1">
      <c r="A55" s="40"/>
      <c r="B55" s="46"/>
      <c r="C55" s="308" t="s">
        <v>19</v>
      </c>
      <c r="D55" s="308" t="s">
        <v>3677</v>
      </c>
      <c r="E55" s="19" t="s">
        <v>19</v>
      </c>
      <c r="F55" s="309">
        <v>2.3999999999999999</v>
      </c>
      <c r="G55" s="40"/>
      <c r="H55" s="46"/>
    </row>
    <row r="56" s="2" customFormat="1" ht="16.8" customHeight="1">
      <c r="A56" s="40"/>
      <c r="B56" s="46"/>
      <c r="C56" s="308" t="s">
        <v>19</v>
      </c>
      <c r="D56" s="308" t="s">
        <v>3678</v>
      </c>
      <c r="E56" s="19" t="s">
        <v>19</v>
      </c>
      <c r="F56" s="309">
        <v>7</v>
      </c>
      <c r="G56" s="40"/>
      <c r="H56" s="46"/>
    </row>
    <row r="57" s="2" customFormat="1" ht="16.8" customHeight="1">
      <c r="A57" s="40"/>
      <c r="B57" s="46"/>
      <c r="C57" s="308" t="s">
        <v>19</v>
      </c>
      <c r="D57" s="308" t="s">
        <v>3679</v>
      </c>
      <c r="E57" s="19" t="s">
        <v>19</v>
      </c>
      <c r="F57" s="309">
        <v>19.039999999999999</v>
      </c>
      <c r="G57" s="40"/>
      <c r="H57" s="46"/>
    </row>
    <row r="58" s="2" customFormat="1" ht="16.8" customHeight="1">
      <c r="A58" s="40"/>
      <c r="B58" s="46"/>
      <c r="C58" s="308" t="s">
        <v>19</v>
      </c>
      <c r="D58" s="308" t="s">
        <v>3680</v>
      </c>
      <c r="E58" s="19" t="s">
        <v>19</v>
      </c>
      <c r="F58" s="309">
        <v>19.399999999999999</v>
      </c>
      <c r="G58" s="40"/>
      <c r="H58" s="46"/>
    </row>
    <row r="59" s="2" customFormat="1" ht="16.8" customHeight="1">
      <c r="A59" s="40"/>
      <c r="B59" s="46"/>
      <c r="C59" s="308" t="s">
        <v>19</v>
      </c>
      <c r="D59" s="308" t="s">
        <v>3681</v>
      </c>
      <c r="E59" s="19" t="s">
        <v>19</v>
      </c>
      <c r="F59" s="309">
        <v>19.399999999999999</v>
      </c>
      <c r="G59" s="40"/>
      <c r="H59" s="46"/>
    </row>
    <row r="60" s="2" customFormat="1" ht="16.8" customHeight="1">
      <c r="A60" s="40"/>
      <c r="B60" s="46"/>
      <c r="C60" s="308" t="s">
        <v>19</v>
      </c>
      <c r="D60" s="308" t="s">
        <v>3682</v>
      </c>
      <c r="E60" s="19" t="s">
        <v>19</v>
      </c>
      <c r="F60" s="309">
        <v>19.399999999999999</v>
      </c>
      <c r="G60" s="40"/>
      <c r="H60" s="46"/>
    </row>
    <row r="61" s="2" customFormat="1" ht="16.8" customHeight="1">
      <c r="A61" s="40"/>
      <c r="B61" s="46"/>
      <c r="C61" s="308" t="s">
        <v>19</v>
      </c>
      <c r="D61" s="308" t="s">
        <v>3683</v>
      </c>
      <c r="E61" s="19" t="s">
        <v>19</v>
      </c>
      <c r="F61" s="309">
        <v>19.399999999999999</v>
      </c>
      <c r="G61" s="40"/>
      <c r="H61" s="46"/>
    </row>
    <row r="62" s="2" customFormat="1" ht="16.8" customHeight="1">
      <c r="A62" s="40"/>
      <c r="B62" s="46"/>
      <c r="C62" s="308" t="s">
        <v>19</v>
      </c>
      <c r="D62" s="308" t="s">
        <v>3684</v>
      </c>
      <c r="E62" s="19" t="s">
        <v>19</v>
      </c>
      <c r="F62" s="309">
        <v>19.399999999999999</v>
      </c>
      <c r="G62" s="40"/>
      <c r="H62" s="46"/>
    </row>
    <row r="63" s="2" customFormat="1" ht="16.8" customHeight="1">
      <c r="A63" s="40"/>
      <c r="B63" s="46"/>
      <c r="C63" s="308" t="s">
        <v>19</v>
      </c>
      <c r="D63" s="308" t="s">
        <v>3685</v>
      </c>
      <c r="E63" s="19" t="s">
        <v>19</v>
      </c>
      <c r="F63" s="309">
        <v>24</v>
      </c>
      <c r="G63" s="40"/>
      <c r="H63" s="46"/>
    </row>
    <row r="64" s="2" customFormat="1" ht="16.8" customHeight="1">
      <c r="A64" s="40"/>
      <c r="B64" s="46"/>
      <c r="C64" s="308" t="s">
        <v>19</v>
      </c>
      <c r="D64" s="308" t="s">
        <v>3686</v>
      </c>
      <c r="E64" s="19" t="s">
        <v>19</v>
      </c>
      <c r="F64" s="309">
        <v>22.52</v>
      </c>
      <c r="G64" s="40"/>
      <c r="H64" s="46"/>
    </row>
    <row r="65" s="2" customFormat="1" ht="16.8" customHeight="1">
      <c r="A65" s="40"/>
      <c r="B65" s="46"/>
      <c r="C65" s="308" t="s">
        <v>19</v>
      </c>
      <c r="D65" s="308" t="s">
        <v>3687</v>
      </c>
      <c r="E65" s="19" t="s">
        <v>19</v>
      </c>
      <c r="F65" s="309">
        <v>0</v>
      </c>
      <c r="G65" s="40"/>
      <c r="H65" s="46"/>
    </row>
    <row r="66" s="2" customFormat="1" ht="16.8" customHeight="1">
      <c r="A66" s="40"/>
      <c r="B66" s="46"/>
      <c r="C66" s="308" t="s">
        <v>19</v>
      </c>
      <c r="D66" s="308" t="s">
        <v>3688</v>
      </c>
      <c r="E66" s="19" t="s">
        <v>19</v>
      </c>
      <c r="F66" s="309">
        <v>19.800000000000001</v>
      </c>
      <c r="G66" s="40"/>
      <c r="H66" s="46"/>
    </row>
    <row r="67" s="2" customFormat="1" ht="16.8" customHeight="1">
      <c r="A67" s="40"/>
      <c r="B67" s="46"/>
      <c r="C67" s="308" t="s">
        <v>19</v>
      </c>
      <c r="D67" s="308" t="s">
        <v>3689</v>
      </c>
      <c r="E67" s="19" t="s">
        <v>19</v>
      </c>
      <c r="F67" s="309">
        <v>8.1999999999999993</v>
      </c>
      <c r="G67" s="40"/>
      <c r="H67" s="46"/>
    </row>
    <row r="68" s="2" customFormat="1" ht="16.8" customHeight="1">
      <c r="A68" s="40"/>
      <c r="B68" s="46"/>
      <c r="C68" s="308" t="s">
        <v>19</v>
      </c>
      <c r="D68" s="308" t="s">
        <v>3690</v>
      </c>
      <c r="E68" s="19" t="s">
        <v>19</v>
      </c>
      <c r="F68" s="309">
        <v>10.800000000000001</v>
      </c>
      <c r="G68" s="40"/>
      <c r="H68" s="46"/>
    </row>
    <row r="69" s="2" customFormat="1" ht="16.8" customHeight="1">
      <c r="A69" s="40"/>
      <c r="B69" s="46"/>
      <c r="C69" s="308" t="s">
        <v>19</v>
      </c>
      <c r="D69" s="308" t="s">
        <v>3691</v>
      </c>
      <c r="E69" s="19" t="s">
        <v>19</v>
      </c>
      <c r="F69" s="309">
        <v>16.600000000000001</v>
      </c>
      <c r="G69" s="40"/>
      <c r="H69" s="46"/>
    </row>
    <row r="70" s="2" customFormat="1" ht="16.8" customHeight="1">
      <c r="A70" s="40"/>
      <c r="B70" s="46"/>
      <c r="C70" s="308" t="s">
        <v>19</v>
      </c>
      <c r="D70" s="308" t="s">
        <v>3692</v>
      </c>
      <c r="E70" s="19" t="s">
        <v>19</v>
      </c>
      <c r="F70" s="309">
        <v>16.600000000000001</v>
      </c>
      <c r="G70" s="40"/>
      <c r="H70" s="46"/>
    </row>
    <row r="71" s="2" customFormat="1" ht="16.8" customHeight="1">
      <c r="A71" s="40"/>
      <c r="B71" s="46"/>
      <c r="C71" s="308" t="s">
        <v>19</v>
      </c>
      <c r="D71" s="308" t="s">
        <v>3693</v>
      </c>
      <c r="E71" s="19" t="s">
        <v>19</v>
      </c>
      <c r="F71" s="309">
        <v>15.4</v>
      </c>
      <c r="G71" s="40"/>
      <c r="H71" s="46"/>
    </row>
    <row r="72" s="2" customFormat="1" ht="16.8" customHeight="1">
      <c r="A72" s="40"/>
      <c r="B72" s="46"/>
      <c r="C72" s="308" t="s">
        <v>19</v>
      </c>
      <c r="D72" s="308" t="s">
        <v>3694</v>
      </c>
      <c r="E72" s="19" t="s">
        <v>19</v>
      </c>
      <c r="F72" s="309">
        <v>2.3999999999999999</v>
      </c>
      <c r="G72" s="40"/>
      <c r="H72" s="46"/>
    </row>
    <row r="73" s="2" customFormat="1" ht="16.8" customHeight="1">
      <c r="A73" s="40"/>
      <c r="B73" s="46"/>
      <c r="C73" s="308" t="s">
        <v>19</v>
      </c>
      <c r="D73" s="308" t="s">
        <v>3695</v>
      </c>
      <c r="E73" s="19" t="s">
        <v>19</v>
      </c>
      <c r="F73" s="309">
        <v>7</v>
      </c>
      <c r="G73" s="40"/>
      <c r="H73" s="46"/>
    </row>
    <row r="74" s="2" customFormat="1" ht="16.8" customHeight="1">
      <c r="A74" s="40"/>
      <c r="B74" s="46"/>
      <c r="C74" s="308" t="s">
        <v>19</v>
      </c>
      <c r="D74" s="308" t="s">
        <v>3696</v>
      </c>
      <c r="E74" s="19" t="s">
        <v>19</v>
      </c>
      <c r="F74" s="309">
        <v>19.039999999999999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3697</v>
      </c>
      <c r="E75" s="19" t="s">
        <v>19</v>
      </c>
      <c r="F75" s="309">
        <v>19.399999999999999</v>
      </c>
      <c r="G75" s="40"/>
      <c r="H75" s="46"/>
    </row>
    <row r="76" s="2" customFormat="1" ht="16.8" customHeight="1">
      <c r="A76" s="40"/>
      <c r="B76" s="46"/>
      <c r="C76" s="308" t="s">
        <v>19</v>
      </c>
      <c r="D76" s="308" t="s">
        <v>3698</v>
      </c>
      <c r="E76" s="19" t="s">
        <v>19</v>
      </c>
      <c r="F76" s="309">
        <v>19.399999999999999</v>
      </c>
      <c r="G76" s="40"/>
      <c r="H76" s="46"/>
    </row>
    <row r="77" s="2" customFormat="1" ht="16.8" customHeight="1">
      <c r="A77" s="40"/>
      <c r="B77" s="46"/>
      <c r="C77" s="308" t="s">
        <v>19</v>
      </c>
      <c r="D77" s="308" t="s">
        <v>3699</v>
      </c>
      <c r="E77" s="19" t="s">
        <v>19</v>
      </c>
      <c r="F77" s="309">
        <v>19.399999999999999</v>
      </c>
      <c r="G77" s="40"/>
      <c r="H77" s="46"/>
    </row>
    <row r="78" s="2" customFormat="1" ht="16.8" customHeight="1">
      <c r="A78" s="40"/>
      <c r="B78" s="46"/>
      <c r="C78" s="308" t="s">
        <v>19</v>
      </c>
      <c r="D78" s="308" t="s">
        <v>3700</v>
      </c>
      <c r="E78" s="19" t="s">
        <v>19</v>
      </c>
      <c r="F78" s="309">
        <v>19.399999999999999</v>
      </c>
      <c r="G78" s="40"/>
      <c r="H78" s="46"/>
    </row>
    <row r="79" s="2" customFormat="1" ht="16.8" customHeight="1">
      <c r="A79" s="40"/>
      <c r="B79" s="46"/>
      <c r="C79" s="308" t="s">
        <v>19</v>
      </c>
      <c r="D79" s="308" t="s">
        <v>3701</v>
      </c>
      <c r="E79" s="19" t="s">
        <v>19</v>
      </c>
      <c r="F79" s="309">
        <v>19.399999999999999</v>
      </c>
      <c r="G79" s="40"/>
      <c r="H79" s="46"/>
    </row>
    <row r="80" s="2" customFormat="1" ht="16.8" customHeight="1">
      <c r="A80" s="40"/>
      <c r="B80" s="46"/>
      <c r="C80" s="308" t="s">
        <v>19</v>
      </c>
      <c r="D80" s="308" t="s">
        <v>3702</v>
      </c>
      <c r="E80" s="19" t="s">
        <v>19</v>
      </c>
      <c r="F80" s="309">
        <v>24</v>
      </c>
      <c r="G80" s="40"/>
      <c r="H80" s="46"/>
    </row>
    <row r="81" s="2" customFormat="1" ht="16.8" customHeight="1">
      <c r="A81" s="40"/>
      <c r="B81" s="46"/>
      <c r="C81" s="308" t="s">
        <v>19</v>
      </c>
      <c r="D81" s="308" t="s">
        <v>3703</v>
      </c>
      <c r="E81" s="19" t="s">
        <v>19</v>
      </c>
      <c r="F81" s="309">
        <v>23.559999999999999</v>
      </c>
      <c r="G81" s="40"/>
      <c r="H81" s="46"/>
    </row>
    <row r="82" s="2" customFormat="1" ht="16.8" customHeight="1">
      <c r="A82" s="40"/>
      <c r="B82" s="46"/>
      <c r="C82" s="308" t="s">
        <v>19</v>
      </c>
      <c r="D82" s="308" t="s">
        <v>3704</v>
      </c>
      <c r="E82" s="19" t="s">
        <v>19</v>
      </c>
      <c r="F82" s="309">
        <v>0</v>
      </c>
      <c r="G82" s="40"/>
      <c r="H82" s="46"/>
    </row>
    <row r="83" s="2" customFormat="1" ht="16.8" customHeight="1">
      <c r="A83" s="40"/>
      <c r="B83" s="46"/>
      <c r="C83" s="308" t="s">
        <v>19</v>
      </c>
      <c r="D83" s="308" t="s">
        <v>3705</v>
      </c>
      <c r="E83" s="19" t="s">
        <v>19</v>
      </c>
      <c r="F83" s="309">
        <v>22.719999999999999</v>
      </c>
      <c r="G83" s="40"/>
      <c r="H83" s="46"/>
    </row>
    <row r="84" s="2" customFormat="1" ht="16.8" customHeight="1">
      <c r="A84" s="40"/>
      <c r="B84" s="46"/>
      <c r="C84" s="308" t="s">
        <v>19</v>
      </c>
      <c r="D84" s="308" t="s">
        <v>3706</v>
      </c>
      <c r="E84" s="19" t="s">
        <v>19</v>
      </c>
      <c r="F84" s="309">
        <v>8.1600000000000001</v>
      </c>
      <c r="G84" s="40"/>
      <c r="H84" s="46"/>
    </row>
    <row r="85" s="2" customFormat="1" ht="16.8" customHeight="1">
      <c r="A85" s="40"/>
      <c r="B85" s="46"/>
      <c r="C85" s="308" t="s">
        <v>19</v>
      </c>
      <c r="D85" s="308" t="s">
        <v>3707</v>
      </c>
      <c r="E85" s="19" t="s">
        <v>19</v>
      </c>
      <c r="F85" s="309">
        <v>9.1999999999999993</v>
      </c>
      <c r="G85" s="40"/>
      <c r="H85" s="46"/>
    </row>
    <row r="86" s="2" customFormat="1" ht="16.8" customHeight="1">
      <c r="A86" s="40"/>
      <c r="B86" s="46"/>
      <c r="C86" s="308" t="s">
        <v>19</v>
      </c>
      <c r="D86" s="308" t="s">
        <v>3708</v>
      </c>
      <c r="E86" s="19" t="s">
        <v>19</v>
      </c>
      <c r="F86" s="309">
        <v>16.640000000000001</v>
      </c>
      <c r="G86" s="40"/>
      <c r="H86" s="46"/>
    </row>
    <row r="87" s="2" customFormat="1" ht="16.8" customHeight="1">
      <c r="A87" s="40"/>
      <c r="B87" s="46"/>
      <c r="C87" s="308" t="s">
        <v>19</v>
      </c>
      <c r="D87" s="308" t="s">
        <v>3709</v>
      </c>
      <c r="E87" s="19" t="s">
        <v>19</v>
      </c>
      <c r="F87" s="309">
        <v>16.640000000000001</v>
      </c>
      <c r="G87" s="40"/>
      <c r="H87" s="46"/>
    </row>
    <row r="88" s="2" customFormat="1" ht="16.8" customHeight="1">
      <c r="A88" s="40"/>
      <c r="B88" s="46"/>
      <c r="C88" s="308" t="s">
        <v>19</v>
      </c>
      <c r="D88" s="308" t="s">
        <v>3710</v>
      </c>
      <c r="E88" s="19" t="s">
        <v>19</v>
      </c>
      <c r="F88" s="309">
        <v>2.3999999999999999</v>
      </c>
      <c r="G88" s="40"/>
      <c r="H88" s="46"/>
    </row>
    <row r="89" s="2" customFormat="1" ht="16.8" customHeight="1">
      <c r="A89" s="40"/>
      <c r="B89" s="46"/>
      <c r="C89" s="308" t="s">
        <v>19</v>
      </c>
      <c r="D89" s="308" t="s">
        <v>3711</v>
      </c>
      <c r="E89" s="19" t="s">
        <v>19</v>
      </c>
      <c r="F89" s="309">
        <v>7</v>
      </c>
      <c r="G89" s="40"/>
      <c r="H89" s="46"/>
    </row>
    <row r="90" s="2" customFormat="1" ht="16.8" customHeight="1">
      <c r="A90" s="40"/>
      <c r="B90" s="46"/>
      <c r="C90" s="308" t="s">
        <v>19</v>
      </c>
      <c r="D90" s="308" t="s">
        <v>3712</v>
      </c>
      <c r="E90" s="19" t="s">
        <v>19</v>
      </c>
      <c r="F90" s="309">
        <v>20.399999999999999</v>
      </c>
      <c r="G90" s="40"/>
      <c r="H90" s="46"/>
    </row>
    <row r="91" s="2" customFormat="1" ht="16.8" customHeight="1">
      <c r="A91" s="40"/>
      <c r="B91" s="46"/>
      <c r="C91" s="308" t="s">
        <v>19</v>
      </c>
      <c r="D91" s="308" t="s">
        <v>3713</v>
      </c>
      <c r="E91" s="19" t="s">
        <v>19</v>
      </c>
      <c r="F91" s="309">
        <v>20.68</v>
      </c>
      <c r="G91" s="40"/>
      <c r="H91" s="46"/>
    </row>
    <row r="92" s="2" customFormat="1" ht="16.8" customHeight="1">
      <c r="A92" s="40"/>
      <c r="B92" s="46"/>
      <c r="C92" s="308" t="s">
        <v>19</v>
      </c>
      <c r="D92" s="308" t="s">
        <v>3714</v>
      </c>
      <c r="E92" s="19" t="s">
        <v>19</v>
      </c>
      <c r="F92" s="309">
        <v>20.68</v>
      </c>
      <c r="G92" s="40"/>
      <c r="H92" s="46"/>
    </row>
    <row r="93" s="2" customFormat="1" ht="16.8" customHeight="1">
      <c r="A93" s="40"/>
      <c r="B93" s="46"/>
      <c r="C93" s="308" t="s">
        <v>19</v>
      </c>
      <c r="D93" s="308" t="s">
        <v>3715</v>
      </c>
      <c r="E93" s="19" t="s">
        <v>19</v>
      </c>
      <c r="F93" s="309">
        <v>20.68</v>
      </c>
      <c r="G93" s="40"/>
      <c r="H93" s="46"/>
    </row>
    <row r="94" s="2" customFormat="1" ht="16.8" customHeight="1">
      <c r="A94" s="40"/>
      <c r="B94" s="46"/>
      <c r="C94" s="308" t="s">
        <v>19</v>
      </c>
      <c r="D94" s="308" t="s">
        <v>3716</v>
      </c>
      <c r="E94" s="19" t="s">
        <v>19</v>
      </c>
      <c r="F94" s="309">
        <v>20.68</v>
      </c>
      <c r="G94" s="40"/>
      <c r="H94" s="46"/>
    </row>
    <row r="95" s="2" customFormat="1" ht="16.8" customHeight="1">
      <c r="A95" s="40"/>
      <c r="B95" s="46"/>
      <c r="C95" s="308" t="s">
        <v>19</v>
      </c>
      <c r="D95" s="308" t="s">
        <v>3717</v>
      </c>
      <c r="E95" s="19" t="s">
        <v>19</v>
      </c>
      <c r="F95" s="309">
        <v>20.68</v>
      </c>
      <c r="G95" s="40"/>
      <c r="H95" s="46"/>
    </row>
    <row r="96" s="2" customFormat="1" ht="16.8" customHeight="1">
      <c r="A96" s="40"/>
      <c r="B96" s="46"/>
      <c r="C96" s="308" t="s">
        <v>19</v>
      </c>
      <c r="D96" s="308" t="s">
        <v>3718</v>
      </c>
      <c r="E96" s="19" t="s">
        <v>19</v>
      </c>
      <c r="F96" s="309">
        <v>41.119999999999997</v>
      </c>
      <c r="G96" s="40"/>
      <c r="H96" s="46"/>
    </row>
    <row r="97" s="2" customFormat="1" ht="16.8" customHeight="1">
      <c r="A97" s="40"/>
      <c r="B97" s="46"/>
      <c r="C97" s="308" t="s">
        <v>19</v>
      </c>
      <c r="D97" s="308" t="s">
        <v>3719</v>
      </c>
      <c r="E97" s="19" t="s">
        <v>19</v>
      </c>
      <c r="F97" s="309">
        <v>18.699999999999999</v>
      </c>
      <c r="G97" s="40"/>
      <c r="H97" s="46"/>
    </row>
    <row r="98" s="2" customFormat="1" ht="16.8" customHeight="1">
      <c r="A98" s="40"/>
      <c r="B98" s="46"/>
      <c r="C98" s="308" t="s">
        <v>19</v>
      </c>
      <c r="D98" s="308" t="s">
        <v>3720</v>
      </c>
      <c r="E98" s="19" t="s">
        <v>19</v>
      </c>
      <c r="F98" s="309">
        <v>41.119999999999997</v>
      </c>
      <c r="G98" s="40"/>
      <c r="H98" s="46"/>
    </row>
    <row r="99" s="2" customFormat="1" ht="16.8" customHeight="1">
      <c r="A99" s="40"/>
      <c r="B99" s="46"/>
      <c r="C99" s="308" t="s">
        <v>19</v>
      </c>
      <c r="D99" s="308" t="s">
        <v>3721</v>
      </c>
      <c r="E99" s="19" t="s">
        <v>19</v>
      </c>
      <c r="F99" s="309">
        <v>19.199999999999999</v>
      </c>
      <c r="G99" s="40"/>
      <c r="H99" s="46"/>
    </row>
    <row r="100" s="2" customFormat="1" ht="16.8" customHeight="1">
      <c r="A100" s="40"/>
      <c r="B100" s="46"/>
      <c r="C100" s="308" t="s">
        <v>19</v>
      </c>
      <c r="D100" s="308" t="s">
        <v>3722</v>
      </c>
      <c r="E100" s="19" t="s">
        <v>19</v>
      </c>
      <c r="F100" s="309">
        <v>42.240000000000002</v>
      </c>
      <c r="G100" s="40"/>
      <c r="H100" s="46"/>
    </row>
    <row r="101" s="2" customFormat="1" ht="16.8" customHeight="1">
      <c r="A101" s="40"/>
      <c r="B101" s="46"/>
      <c r="C101" s="308" t="s">
        <v>993</v>
      </c>
      <c r="D101" s="308" t="s">
        <v>175</v>
      </c>
      <c r="E101" s="19" t="s">
        <v>19</v>
      </c>
      <c r="F101" s="309">
        <v>1218.9000000000001</v>
      </c>
      <c r="G101" s="40"/>
      <c r="H101" s="46"/>
    </row>
    <row r="102" s="2" customFormat="1" ht="16.8" customHeight="1">
      <c r="A102" s="40"/>
      <c r="B102" s="46"/>
      <c r="C102" s="310" t="s">
        <v>4200</v>
      </c>
      <c r="D102" s="40"/>
      <c r="E102" s="40"/>
      <c r="F102" s="40"/>
      <c r="G102" s="40"/>
      <c r="H102" s="46"/>
    </row>
    <row r="103" s="2" customFormat="1">
      <c r="A103" s="40"/>
      <c r="B103" s="46"/>
      <c r="C103" s="308" t="s">
        <v>3650</v>
      </c>
      <c r="D103" s="308" t="s">
        <v>4209</v>
      </c>
      <c r="E103" s="19" t="s">
        <v>169</v>
      </c>
      <c r="F103" s="309">
        <v>1218.9000000000001</v>
      </c>
      <c r="G103" s="40"/>
      <c r="H103" s="46"/>
    </row>
    <row r="104" s="2" customFormat="1" ht="16.8" customHeight="1">
      <c r="A104" s="40"/>
      <c r="B104" s="46"/>
      <c r="C104" s="308" t="s">
        <v>1653</v>
      </c>
      <c r="D104" s="308" t="s">
        <v>4210</v>
      </c>
      <c r="E104" s="19" t="s">
        <v>169</v>
      </c>
      <c r="F104" s="309">
        <v>1218.9000000000001</v>
      </c>
      <c r="G104" s="40"/>
      <c r="H104" s="46"/>
    </row>
    <row r="105" s="2" customFormat="1" ht="16.8" customHeight="1">
      <c r="A105" s="40"/>
      <c r="B105" s="46"/>
      <c r="C105" s="308" t="s">
        <v>3645</v>
      </c>
      <c r="D105" s="308" t="s">
        <v>4211</v>
      </c>
      <c r="E105" s="19" t="s">
        <v>169</v>
      </c>
      <c r="F105" s="309">
        <v>2437.8000000000002</v>
      </c>
      <c r="G105" s="40"/>
      <c r="H105" s="46"/>
    </row>
    <row r="106" s="2" customFormat="1">
      <c r="A106" s="40"/>
      <c r="B106" s="46"/>
      <c r="C106" s="308" t="s">
        <v>3730</v>
      </c>
      <c r="D106" s="308" t="s">
        <v>4212</v>
      </c>
      <c r="E106" s="19" t="s">
        <v>169</v>
      </c>
      <c r="F106" s="309">
        <v>1218.9000000000001</v>
      </c>
      <c r="G106" s="40"/>
      <c r="H106" s="46"/>
    </row>
    <row r="107" s="2" customFormat="1" ht="16.8" customHeight="1">
      <c r="A107" s="40"/>
      <c r="B107" s="46"/>
      <c r="C107" s="308" t="s">
        <v>3724</v>
      </c>
      <c r="D107" s="308" t="s">
        <v>3725</v>
      </c>
      <c r="E107" s="19" t="s">
        <v>169</v>
      </c>
      <c r="F107" s="309">
        <v>1682.0820000000001</v>
      </c>
      <c r="G107" s="40"/>
      <c r="H107" s="46"/>
    </row>
    <row r="108" s="2" customFormat="1" ht="16.8" customHeight="1">
      <c r="A108" s="40"/>
      <c r="B108" s="46"/>
      <c r="C108" s="304" t="s">
        <v>4213</v>
      </c>
      <c r="D108" s="305" t="s">
        <v>4214</v>
      </c>
      <c r="E108" s="306" t="s">
        <v>19</v>
      </c>
      <c r="F108" s="307">
        <v>214.15799999999999</v>
      </c>
      <c r="G108" s="40"/>
      <c r="H108" s="46"/>
    </row>
    <row r="109" s="2" customFormat="1" ht="16.8" customHeight="1">
      <c r="A109" s="40"/>
      <c r="B109" s="46"/>
      <c r="C109" s="304" t="s">
        <v>4215</v>
      </c>
      <c r="D109" s="305" t="s">
        <v>4216</v>
      </c>
      <c r="E109" s="306" t="s">
        <v>19</v>
      </c>
      <c r="F109" s="307">
        <v>270.08699999999999</v>
      </c>
      <c r="G109" s="40"/>
      <c r="H109" s="46"/>
    </row>
    <row r="110" s="2" customFormat="1" ht="16.8" customHeight="1">
      <c r="A110" s="40"/>
      <c r="B110" s="46"/>
      <c r="C110" s="304" t="s">
        <v>4217</v>
      </c>
      <c r="D110" s="305" t="s">
        <v>4218</v>
      </c>
      <c r="E110" s="306" t="s">
        <v>19</v>
      </c>
      <c r="F110" s="307">
        <v>1380.376</v>
      </c>
      <c r="G110" s="40"/>
      <c r="H110" s="46"/>
    </row>
    <row r="111" s="2" customFormat="1" ht="16.8" customHeight="1">
      <c r="A111" s="40"/>
      <c r="B111" s="46"/>
      <c r="C111" s="304" t="s">
        <v>4219</v>
      </c>
      <c r="D111" s="305" t="s">
        <v>4220</v>
      </c>
      <c r="E111" s="306" t="s">
        <v>19</v>
      </c>
      <c r="F111" s="307">
        <v>1180.127</v>
      </c>
      <c r="G111" s="40"/>
      <c r="H111" s="46"/>
    </row>
    <row r="112" s="2" customFormat="1" ht="16.8" customHeight="1">
      <c r="A112" s="40"/>
      <c r="B112" s="46"/>
      <c r="C112" s="304" t="s">
        <v>996</v>
      </c>
      <c r="D112" s="305" t="s">
        <v>997</v>
      </c>
      <c r="E112" s="306" t="s">
        <v>19</v>
      </c>
      <c r="F112" s="307">
        <v>12</v>
      </c>
      <c r="G112" s="40"/>
      <c r="H112" s="46"/>
    </row>
    <row r="113" s="2" customFormat="1" ht="16.8" customHeight="1">
      <c r="A113" s="40"/>
      <c r="B113" s="46"/>
      <c r="C113" s="308" t="s">
        <v>19</v>
      </c>
      <c r="D113" s="308" t="s">
        <v>1850</v>
      </c>
      <c r="E113" s="19" t="s">
        <v>19</v>
      </c>
      <c r="F113" s="309">
        <v>12</v>
      </c>
      <c r="G113" s="40"/>
      <c r="H113" s="46"/>
    </row>
    <row r="114" s="2" customFormat="1" ht="16.8" customHeight="1">
      <c r="A114" s="40"/>
      <c r="B114" s="46"/>
      <c r="C114" s="308" t="s">
        <v>996</v>
      </c>
      <c r="D114" s="308" t="s">
        <v>175</v>
      </c>
      <c r="E114" s="19" t="s">
        <v>19</v>
      </c>
      <c r="F114" s="309">
        <v>12</v>
      </c>
      <c r="G114" s="40"/>
      <c r="H114" s="46"/>
    </row>
    <row r="115" s="2" customFormat="1" ht="16.8" customHeight="1">
      <c r="A115" s="40"/>
      <c r="B115" s="46"/>
      <c r="C115" s="310" t="s">
        <v>4200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8" t="s">
        <v>1847</v>
      </c>
      <c r="D116" s="308" t="s">
        <v>4221</v>
      </c>
      <c r="E116" s="19" t="s">
        <v>169</v>
      </c>
      <c r="F116" s="309">
        <v>12</v>
      </c>
      <c r="G116" s="40"/>
      <c r="H116" s="46"/>
    </row>
    <row r="117" s="2" customFormat="1" ht="16.8" customHeight="1">
      <c r="A117" s="40"/>
      <c r="B117" s="46"/>
      <c r="C117" s="308" t="s">
        <v>1839</v>
      </c>
      <c r="D117" s="308" t="s">
        <v>4222</v>
      </c>
      <c r="E117" s="19" t="s">
        <v>169</v>
      </c>
      <c r="F117" s="309">
        <v>2650.5</v>
      </c>
      <c r="G117" s="40"/>
      <c r="H117" s="46"/>
    </row>
    <row r="118" s="2" customFormat="1" ht="16.8" customHeight="1">
      <c r="A118" s="40"/>
      <c r="B118" s="46"/>
      <c r="C118" s="308" t="s">
        <v>1835</v>
      </c>
      <c r="D118" s="308" t="s">
        <v>4223</v>
      </c>
      <c r="E118" s="19" t="s">
        <v>169</v>
      </c>
      <c r="F118" s="309">
        <v>2650.5</v>
      </c>
      <c r="G118" s="40"/>
      <c r="H118" s="46"/>
    </row>
    <row r="119" s="2" customFormat="1" ht="16.8" customHeight="1">
      <c r="A119" s="40"/>
      <c r="B119" s="46"/>
      <c r="C119" s="304" t="s">
        <v>998</v>
      </c>
      <c r="D119" s="305" t="s">
        <v>999</v>
      </c>
      <c r="E119" s="306" t="s">
        <v>19</v>
      </c>
      <c r="F119" s="307">
        <v>300</v>
      </c>
      <c r="G119" s="40"/>
      <c r="H119" s="46"/>
    </row>
    <row r="120" s="2" customFormat="1" ht="16.8" customHeight="1">
      <c r="A120" s="40"/>
      <c r="B120" s="46"/>
      <c r="C120" s="308" t="s">
        <v>19</v>
      </c>
      <c r="D120" s="308" t="s">
        <v>1000</v>
      </c>
      <c r="E120" s="19" t="s">
        <v>19</v>
      </c>
      <c r="F120" s="309">
        <v>300</v>
      </c>
      <c r="G120" s="40"/>
      <c r="H120" s="46"/>
    </row>
    <row r="121" s="2" customFormat="1" ht="16.8" customHeight="1">
      <c r="A121" s="40"/>
      <c r="B121" s="46"/>
      <c r="C121" s="308" t="s">
        <v>998</v>
      </c>
      <c r="D121" s="308" t="s">
        <v>175</v>
      </c>
      <c r="E121" s="19" t="s">
        <v>19</v>
      </c>
      <c r="F121" s="309">
        <v>300</v>
      </c>
      <c r="G121" s="40"/>
      <c r="H121" s="46"/>
    </row>
    <row r="122" s="2" customFormat="1" ht="16.8" customHeight="1">
      <c r="A122" s="40"/>
      <c r="B122" s="46"/>
      <c r="C122" s="310" t="s">
        <v>4200</v>
      </c>
      <c r="D122" s="40"/>
      <c r="E122" s="40"/>
      <c r="F122" s="40"/>
      <c r="G122" s="40"/>
      <c r="H122" s="46"/>
    </row>
    <row r="123" s="2" customFormat="1">
      <c r="A123" s="40"/>
      <c r="B123" s="46"/>
      <c r="C123" s="308" t="s">
        <v>1675</v>
      </c>
      <c r="D123" s="308" t="s">
        <v>4224</v>
      </c>
      <c r="E123" s="19" t="s">
        <v>169</v>
      </c>
      <c r="F123" s="309">
        <v>300</v>
      </c>
      <c r="G123" s="40"/>
      <c r="H123" s="46"/>
    </row>
    <row r="124" s="2" customFormat="1" ht="16.8" customHeight="1">
      <c r="A124" s="40"/>
      <c r="B124" s="46"/>
      <c r="C124" s="308" t="s">
        <v>1672</v>
      </c>
      <c r="D124" s="308" t="s">
        <v>4225</v>
      </c>
      <c r="E124" s="19" t="s">
        <v>169</v>
      </c>
      <c r="F124" s="309">
        <v>300</v>
      </c>
      <c r="G124" s="40"/>
      <c r="H124" s="46"/>
    </row>
    <row r="125" s="2" customFormat="1">
      <c r="A125" s="40"/>
      <c r="B125" s="46"/>
      <c r="C125" s="308" t="s">
        <v>1678</v>
      </c>
      <c r="D125" s="308" t="s">
        <v>4226</v>
      </c>
      <c r="E125" s="19" t="s">
        <v>169</v>
      </c>
      <c r="F125" s="309">
        <v>900</v>
      </c>
      <c r="G125" s="40"/>
      <c r="H125" s="46"/>
    </row>
    <row r="126" s="2" customFormat="1">
      <c r="A126" s="40"/>
      <c r="B126" s="46"/>
      <c r="C126" s="308" t="s">
        <v>3765</v>
      </c>
      <c r="D126" s="308" t="s">
        <v>3766</v>
      </c>
      <c r="E126" s="19" t="s">
        <v>169</v>
      </c>
      <c r="F126" s="309">
        <v>9730</v>
      </c>
      <c r="G126" s="40"/>
      <c r="H126" s="46"/>
    </row>
    <row r="127" s="2" customFormat="1" ht="16.8" customHeight="1">
      <c r="A127" s="40"/>
      <c r="B127" s="46"/>
      <c r="C127" s="304" t="s">
        <v>1001</v>
      </c>
      <c r="D127" s="305" t="s">
        <v>1002</v>
      </c>
      <c r="E127" s="306" t="s">
        <v>19</v>
      </c>
      <c r="F127" s="307">
        <v>7210</v>
      </c>
      <c r="G127" s="40"/>
      <c r="H127" s="46"/>
    </row>
    <row r="128" s="2" customFormat="1" ht="16.8" customHeight="1">
      <c r="A128" s="40"/>
      <c r="B128" s="46"/>
      <c r="C128" s="308" t="s">
        <v>19</v>
      </c>
      <c r="D128" s="308" t="s">
        <v>1665</v>
      </c>
      <c r="E128" s="19" t="s">
        <v>19</v>
      </c>
      <c r="F128" s="309">
        <v>1700</v>
      </c>
      <c r="G128" s="40"/>
      <c r="H128" s="46"/>
    </row>
    <row r="129" s="2" customFormat="1" ht="16.8" customHeight="1">
      <c r="A129" s="40"/>
      <c r="B129" s="46"/>
      <c r="C129" s="308" t="s">
        <v>19</v>
      </c>
      <c r="D129" s="308" t="s">
        <v>1666</v>
      </c>
      <c r="E129" s="19" t="s">
        <v>19</v>
      </c>
      <c r="F129" s="309">
        <v>1930</v>
      </c>
      <c r="G129" s="40"/>
      <c r="H129" s="46"/>
    </row>
    <row r="130" s="2" customFormat="1" ht="16.8" customHeight="1">
      <c r="A130" s="40"/>
      <c r="B130" s="46"/>
      <c r="C130" s="308" t="s">
        <v>19</v>
      </c>
      <c r="D130" s="308" t="s">
        <v>1667</v>
      </c>
      <c r="E130" s="19" t="s">
        <v>19</v>
      </c>
      <c r="F130" s="309">
        <v>1930</v>
      </c>
      <c r="G130" s="40"/>
      <c r="H130" s="46"/>
    </row>
    <row r="131" s="2" customFormat="1" ht="16.8" customHeight="1">
      <c r="A131" s="40"/>
      <c r="B131" s="46"/>
      <c r="C131" s="308" t="s">
        <v>19</v>
      </c>
      <c r="D131" s="308" t="s">
        <v>1668</v>
      </c>
      <c r="E131" s="19" t="s">
        <v>19</v>
      </c>
      <c r="F131" s="309">
        <v>1650</v>
      </c>
      <c r="G131" s="40"/>
      <c r="H131" s="46"/>
    </row>
    <row r="132" s="2" customFormat="1" ht="16.8" customHeight="1">
      <c r="A132" s="40"/>
      <c r="B132" s="46"/>
      <c r="C132" s="308" t="s">
        <v>1001</v>
      </c>
      <c r="D132" s="308" t="s">
        <v>175</v>
      </c>
      <c r="E132" s="19" t="s">
        <v>19</v>
      </c>
      <c r="F132" s="309">
        <v>7210</v>
      </c>
      <c r="G132" s="40"/>
      <c r="H132" s="46"/>
    </row>
    <row r="133" s="2" customFormat="1" ht="16.8" customHeight="1">
      <c r="A133" s="40"/>
      <c r="B133" s="46"/>
      <c r="C133" s="310" t="s">
        <v>4200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08" t="s">
        <v>1662</v>
      </c>
      <c r="D134" s="308" t="s">
        <v>4227</v>
      </c>
      <c r="E134" s="19" t="s">
        <v>169</v>
      </c>
      <c r="F134" s="309">
        <v>7210</v>
      </c>
      <c r="G134" s="40"/>
      <c r="H134" s="46"/>
    </row>
    <row r="135" s="2" customFormat="1" ht="16.8" customHeight="1">
      <c r="A135" s="40"/>
      <c r="B135" s="46"/>
      <c r="C135" s="308" t="s">
        <v>1659</v>
      </c>
      <c r="D135" s="308" t="s">
        <v>4228</v>
      </c>
      <c r="E135" s="19" t="s">
        <v>169</v>
      </c>
      <c r="F135" s="309">
        <v>7210</v>
      </c>
      <c r="G135" s="40"/>
      <c r="H135" s="46"/>
    </row>
    <row r="136" s="2" customFormat="1" ht="16.8" customHeight="1">
      <c r="A136" s="40"/>
      <c r="B136" s="46"/>
      <c r="C136" s="308" t="s">
        <v>1626</v>
      </c>
      <c r="D136" s="308" t="s">
        <v>4229</v>
      </c>
      <c r="E136" s="19" t="s">
        <v>169</v>
      </c>
      <c r="F136" s="309">
        <v>7210</v>
      </c>
      <c r="G136" s="40"/>
      <c r="H136" s="46"/>
    </row>
    <row r="137" s="2" customFormat="1" ht="16.8" customHeight="1">
      <c r="A137" s="40"/>
      <c r="B137" s="46"/>
      <c r="C137" s="308" t="s">
        <v>1629</v>
      </c>
      <c r="D137" s="308" t="s">
        <v>4230</v>
      </c>
      <c r="E137" s="19" t="s">
        <v>169</v>
      </c>
      <c r="F137" s="309">
        <v>21630</v>
      </c>
      <c r="G137" s="40"/>
      <c r="H137" s="46"/>
    </row>
    <row r="138" s="2" customFormat="1" ht="16.8" customHeight="1">
      <c r="A138" s="40"/>
      <c r="B138" s="46"/>
      <c r="C138" s="308" t="s">
        <v>1656</v>
      </c>
      <c r="D138" s="308" t="s">
        <v>4231</v>
      </c>
      <c r="E138" s="19" t="s">
        <v>169</v>
      </c>
      <c r="F138" s="309">
        <v>7210</v>
      </c>
      <c r="G138" s="40"/>
      <c r="H138" s="46"/>
    </row>
    <row r="139" s="2" customFormat="1" ht="16.8" customHeight="1">
      <c r="A139" s="40"/>
      <c r="B139" s="46"/>
      <c r="C139" s="308" t="s">
        <v>1669</v>
      </c>
      <c r="D139" s="308" t="s">
        <v>4232</v>
      </c>
      <c r="E139" s="19" t="s">
        <v>169</v>
      </c>
      <c r="F139" s="309">
        <v>21630</v>
      </c>
      <c r="G139" s="40"/>
      <c r="H139" s="46"/>
    </row>
    <row r="140" s="2" customFormat="1">
      <c r="A140" s="40"/>
      <c r="B140" s="46"/>
      <c r="C140" s="308" t="s">
        <v>3765</v>
      </c>
      <c r="D140" s="308" t="s">
        <v>3766</v>
      </c>
      <c r="E140" s="19" t="s">
        <v>169</v>
      </c>
      <c r="F140" s="309">
        <v>9730</v>
      </c>
      <c r="G140" s="40"/>
      <c r="H140" s="46"/>
    </row>
    <row r="141" s="2" customFormat="1" ht="16.8" customHeight="1">
      <c r="A141" s="40"/>
      <c r="B141" s="46"/>
      <c r="C141" s="304" t="s">
        <v>1004</v>
      </c>
      <c r="D141" s="305" t="s">
        <v>1005</v>
      </c>
      <c r="E141" s="306" t="s">
        <v>19</v>
      </c>
      <c r="F141" s="307">
        <v>890</v>
      </c>
      <c r="G141" s="40"/>
      <c r="H141" s="46"/>
    </row>
    <row r="142" s="2" customFormat="1" ht="16.8" customHeight="1">
      <c r="A142" s="40"/>
      <c r="B142" s="46"/>
      <c r="C142" s="308" t="s">
        <v>19</v>
      </c>
      <c r="D142" s="308" t="s">
        <v>1645</v>
      </c>
      <c r="E142" s="19" t="s">
        <v>19</v>
      </c>
      <c r="F142" s="309">
        <v>230</v>
      </c>
      <c r="G142" s="40"/>
      <c r="H142" s="46"/>
    </row>
    <row r="143" s="2" customFormat="1" ht="16.8" customHeight="1">
      <c r="A143" s="40"/>
      <c r="B143" s="46"/>
      <c r="C143" s="308" t="s">
        <v>19</v>
      </c>
      <c r="D143" s="308" t="s">
        <v>1646</v>
      </c>
      <c r="E143" s="19" t="s">
        <v>19</v>
      </c>
      <c r="F143" s="309">
        <v>160</v>
      </c>
      <c r="G143" s="40"/>
      <c r="H143" s="46"/>
    </row>
    <row r="144" s="2" customFormat="1" ht="16.8" customHeight="1">
      <c r="A144" s="40"/>
      <c r="B144" s="46"/>
      <c r="C144" s="308" t="s">
        <v>19</v>
      </c>
      <c r="D144" s="308" t="s">
        <v>1647</v>
      </c>
      <c r="E144" s="19" t="s">
        <v>19</v>
      </c>
      <c r="F144" s="309">
        <v>150</v>
      </c>
      <c r="G144" s="40"/>
      <c r="H144" s="46"/>
    </row>
    <row r="145" s="2" customFormat="1" ht="16.8" customHeight="1">
      <c r="A145" s="40"/>
      <c r="B145" s="46"/>
      <c r="C145" s="308" t="s">
        <v>19</v>
      </c>
      <c r="D145" s="308" t="s">
        <v>1648</v>
      </c>
      <c r="E145" s="19" t="s">
        <v>19</v>
      </c>
      <c r="F145" s="309">
        <v>350</v>
      </c>
      <c r="G145" s="40"/>
      <c r="H145" s="46"/>
    </row>
    <row r="146" s="2" customFormat="1" ht="16.8" customHeight="1">
      <c r="A146" s="40"/>
      <c r="B146" s="46"/>
      <c r="C146" s="308" t="s">
        <v>1004</v>
      </c>
      <c r="D146" s="308" t="s">
        <v>175</v>
      </c>
      <c r="E146" s="19" t="s">
        <v>19</v>
      </c>
      <c r="F146" s="309">
        <v>890</v>
      </c>
      <c r="G146" s="40"/>
      <c r="H146" s="46"/>
    </row>
    <row r="147" s="2" customFormat="1" ht="16.8" customHeight="1">
      <c r="A147" s="40"/>
      <c r="B147" s="46"/>
      <c r="C147" s="310" t="s">
        <v>4200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08" t="s">
        <v>1642</v>
      </c>
      <c r="D148" s="308" t="s">
        <v>4233</v>
      </c>
      <c r="E148" s="19" t="s">
        <v>169</v>
      </c>
      <c r="F148" s="309">
        <v>890</v>
      </c>
      <c r="G148" s="40"/>
      <c r="H148" s="46"/>
    </row>
    <row r="149" s="2" customFormat="1" ht="16.8" customHeight="1">
      <c r="A149" s="40"/>
      <c r="B149" s="46"/>
      <c r="C149" s="308" t="s">
        <v>1636</v>
      </c>
      <c r="D149" s="308" t="s">
        <v>4234</v>
      </c>
      <c r="E149" s="19" t="s">
        <v>169</v>
      </c>
      <c r="F149" s="309">
        <v>890</v>
      </c>
      <c r="G149" s="40"/>
      <c r="H149" s="46"/>
    </row>
    <row r="150" s="2" customFormat="1" ht="16.8" customHeight="1">
      <c r="A150" s="40"/>
      <c r="B150" s="46"/>
      <c r="C150" s="308" t="s">
        <v>1639</v>
      </c>
      <c r="D150" s="308" t="s">
        <v>4235</v>
      </c>
      <c r="E150" s="19" t="s">
        <v>169</v>
      </c>
      <c r="F150" s="309">
        <v>890</v>
      </c>
      <c r="G150" s="40"/>
      <c r="H150" s="46"/>
    </row>
    <row r="151" s="2" customFormat="1">
      <c r="A151" s="40"/>
      <c r="B151" s="46"/>
      <c r="C151" s="308" t="s">
        <v>3765</v>
      </c>
      <c r="D151" s="308" t="s">
        <v>3766</v>
      </c>
      <c r="E151" s="19" t="s">
        <v>169</v>
      </c>
      <c r="F151" s="309">
        <v>9730</v>
      </c>
      <c r="G151" s="40"/>
      <c r="H151" s="46"/>
    </row>
    <row r="152" s="2" customFormat="1" ht="16.8" customHeight="1">
      <c r="A152" s="40"/>
      <c r="B152" s="46"/>
      <c r="C152" s="304" t="s">
        <v>4236</v>
      </c>
      <c r="D152" s="305" t="s">
        <v>1009</v>
      </c>
      <c r="E152" s="306" t="s">
        <v>19</v>
      </c>
      <c r="F152" s="307">
        <v>592.80999999999995</v>
      </c>
      <c r="G152" s="40"/>
      <c r="H152" s="46"/>
    </row>
    <row r="153" s="2" customFormat="1" ht="16.8" customHeight="1">
      <c r="A153" s="40"/>
      <c r="B153" s="46"/>
      <c r="C153" s="304" t="s">
        <v>1008</v>
      </c>
      <c r="D153" s="305" t="s">
        <v>1009</v>
      </c>
      <c r="E153" s="306" t="s">
        <v>19</v>
      </c>
      <c r="F153" s="307">
        <v>1000.5700000000001</v>
      </c>
      <c r="G153" s="40"/>
      <c r="H153" s="46"/>
    </row>
    <row r="154" s="2" customFormat="1">
      <c r="A154" s="40"/>
      <c r="B154" s="46"/>
      <c r="C154" s="308" t="s">
        <v>19</v>
      </c>
      <c r="D154" s="308" t="s">
        <v>1744</v>
      </c>
      <c r="E154" s="19" t="s">
        <v>19</v>
      </c>
      <c r="F154" s="309">
        <v>127.92</v>
      </c>
      <c r="G154" s="40"/>
      <c r="H154" s="46"/>
    </row>
    <row r="155" s="2" customFormat="1">
      <c r="A155" s="40"/>
      <c r="B155" s="46"/>
      <c r="C155" s="308" t="s">
        <v>19</v>
      </c>
      <c r="D155" s="308" t="s">
        <v>1745</v>
      </c>
      <c r="E155" s="19" t="s">
        <v>19</v>
      </c>
      <c r="F155" s="309">
        <v>284.19999999999999</v>
      </c>
      <c r="G155" s="40"/>
      <c r="H155" s="46"/>
    </row>
    <row r="156" s="2" customFormat="1">
      <c r="A156" s="40"/>
      <c r="B156" s="46"/>
      <c r="C156" s="308" t="s">
        <v>19</v>
      </c>
      <c r="D156" s="308" t="s">
        <v>1746</v>
      </c>
      <c r="E156" s="19" t="s">
        <v>19</v>
      </c>
      <c r="F156" s="309">
        <v>296.22000000000003</v>
      </c>
      <c r="G156" s="40"/>
      <c r="H156" s="46"/>
    </row>
    <row r="157" s="2" customFormat="1">
      <c r="A157" s="40"/>
      <c r="B157" s="46"/>
      <c r="C157" s="308" t="s">
        <v>19</v>
      </c>
      <c r="D157" s="308" t="s">
        <v>1747</v>
      </c>
      <c r="E157" s="19" t="s">
        <v>19</v>
      </c>
      <c r="F157" s="309">
        <v>292.23000000000002</v>
      </c>
      <c r="G157" s="40"/>
      <c r="H157" s="46"/>
    </row>
    <row r="158" s="2" customFormat="1" ht="16.8" customHeight="1">
      <c r="A158" s="40"/>
      <c r="B158" s="46"/>
      <c r="C158" s="308" t="s">
        <v>1008</v>
      </c>
      <c r="D158" s="308" t="s">
        <v>175</v>
      </c>
      <c r="E158" s="19" t="s">
        <v>19</v>
      </c>
      <c r="F158" s="309">
        <v>1000.5700000000001</v>
      </c>
      <c r="G158" s="40"/>
      <c r="H158" s="46"/>
    </row>
    <row r="159" s="2" customFormat="1" ht="16.8" customHeight="1">
      <c r="A159" s="40"/>
      <c r="B159" s="46"/>
      <c r="C159" s="310" t="s">
        <v>4200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08" t="s">
        <v>1741</v>
      </c>
      <c r="D160" s="308" t="s">
        <v>4237</v>
      </c>
      <c r="E160" s="19" t="s">
        <v>279</v>
      </c>
      <c r="F160" s="309">
        <v>2001.1400000000001</v>
      </c>
      <c r="G160" s="40"/>
      <c r="H160" s="46"/>
    </row>
    <row r="161" s="2" customFormat="1" ht="16.8" customHeight="1">
      <c r="A161" s="40"/>
      <c r="B161" s="46"/>
      <c r="C161" s="308" t="s">
        <v>1753</v>
      </c>
      <c r="D161" s="308" t="s">
        <v>4238</v>
      </c>
      <c r="E161" s="19" t="s">
        <v>279</v>
      </c>
      <c r="F161" s="309">
        <v>1100.627</v>
      </c>
      <c r="G161" s="40"/>
      <c r="H161" s="46"/>
    </row>
    <row r="162" s="2" customFormat="1" ht="16.8" customHeight="1">
      <c r="A162" s="40"/>
      <c r="B162" s="46"/>
      <c r="C162" s="308" t="s">
        <v>1749</v>
      </c>
      <c r="D162" s="308" t="s">
        <v>1750</v>
      </c>
      <c r="E162" s="19" t="s">
        <v>279</v>
      </c>
      <c r="F162" s="309">
        <v>1100.627</v>
      </c>
      <c r="G162" s="40"/>
      <c r="H162" s="46"/>
    </row>
    <row r="163" s="2" customFormat="1" ht="16.8" customHeight="1">
      <c r="A163" s="40"/>
      <c r="B163" s="46"/>
      <c r="C163" s="304" t="s">
        <v>1011</v>
      </c>
      <c r="D163" s="305" t="s">
        <v>1012</v>
      </c>
      <c r="E163" s="306" t="s">
        <v>19</v>
      </c>
      <c r="F163" s="307">
        <v>2400</v>
      </c>
      <c r="G163" s="40"/>
      <c r="H163" s="46"/>
    </row>
    <row r="164" s="2" customFormat="1" ht="16.8" customHeight="1">
      <c r="A164" s="40"/>
      <c r="B164" s="46"/>
      <c r="C164" s="308" t="s">
        <v>19</v>
      </c>
      <c r="D164" s="308" t="s">
        <v>1013</v>
      </c>
      <c r="E164" s="19" t="s">
        <v>19</v>
      </c>
      <c r="F164" s="309">
        <v>2400</v>
      </c>
      <c r="G164" s="40"/>
      <c r="H164" s="46"/>
    </row>
    <row r="165" s="2" customFormat="1" ht="16.8" customHeight="1">
      <c r="A165" s="40"/>
      <c r="B165" s="46"/>
      <c r="C165" s="308" t="s">
        <v>1011</v>
      </c>
      <c r="D165" s="308" t="s">
        <v>175</v>
      </c>
      <c r="E165" s="19" t="s">
        <v>19</v>
      </c>
      <c r="F165" s="309">
        <v>2400</v>
      </c>
      <c r="G165" s="40"/>
      <c r="H165" s="46"/>
    </row>
    <row r="166" s="2" customFormat="1" ht="16.8" customHeight="1">
      <c r="A166" s="40"/>
      <c r="B166" s="46"/>
      <c r="C166" s="310" t="s">
        <v>4200</v>
      </c>
      <c r="D166" s="40"/>
      <c r="E166" s="40"/>
      <c r="F166" s="40"/>
      <c r="G166" s="40"/>
      <c r="H166" s="46"/>
    </row>
    <row r="167" s="2" customFormat="1">
      <c r="A167" s="40"/>
      <c r="B167" s="46"/>
      <c r="C167" s="308" t="s">
        <v>1943</v>
      </c>
      <c r="D167" s="308" t="s">
        <v>4239</v>
      </c>
      <c r="E167" s="19" t="s">
        <v>169</v>
      </c>
      <c r="F167" s="309">
        <v>2400</v>
      </c>
      <c r="G167" s="40"/>
      <c r="H167" s="46"/>
    </row>
    <row r="168" s="2" customFormat="1">
      <c r="A168" s="40"/>
      <c r="B168" s="46"/>
      <c r="C168" s="308" t="s">
        <v>384</v>
      </c>
      <c r="D168" s="308" t="s">
        <v>4240</v>
      </c>
      <c r="E168" s="19" t="s">
        <v>169</v>
      </c>
      <c r="F168" s="309">
        <v>4800</v>
      </c>
      <c r="G168" s="40"/>
      <c r="H168" s="46"/>
    </row>
    <row r="169" s="2" customFormat="1" ht="16.8" customHeight="1">
      <c r="A169" s="40"/>
      <c r="B169" s="46"/>
      <c r="C169" s="304" t="s">
        <v>1014</v>
      </c>
      <c r="D169" s="305" t="s">
        <v>1015</v>
      </c>
      <c r="E169" s="306" t="s">
        <v>19</v>
      </c>
      <c r="F169" s="307">
        <v>698</v>
      </c>
      <c r="G169" s="40"/>
      <c r="H169" s="46"/>
    </row>
    <row r="170" s="2" customFormat="1" ht="16.8" customHeight="1">
      <c r="A170" s="40"/>
      <c r="B170" s="46"/>
      <c r="C170" s="308" t="s">
        <v>19</v>
      </c>
      <c r="D170" s="308" t="s">
        <v>2352</v>
      </c>
      <c r="E170" s="19" t="s">
        <v>19</v>
      </c>
      <c r="F170" s="309">
        <v>180</v>
      </c>
      <c r="G170" s="40"/>
      <c r="H170" s="46"/>
    </row>
    <row r="171" s="2" customFormat="1" ht="16.8" customHeight="1">
      <c r="A171" s="40"/>
      <c r="B171" s="46"/>
      <c r="C171" s="308" t="s">
        <v>19</v>
      </c>
      <c r="D171" s="308" t="s">
        <v>2353</v>
      </c>
      <c r="E171" s="19" t="s">
        <v>19</v>
      </c>
      <c r="F171" s="309">
        <v>235</v>
      </c>
      <c r="G171" s="40"/>
      <c r="H171" s="46"/>
    </row>
    <row r="172" s="2" customFormat="1" ht="16.8" customHeight="1">
      <c r="A172" s="40"/>
      <c r="B172" s="46"/>
      <c r="C172" s="308" t="s">
        <v>19</v>
      </c>
      <c r="D172" s="308" t="s">
        <v>2354</v>
      </c>
      <c r="E172" s="19" t="s">
        <v>19</v>
      </c>
      <c r="F172" s="309">
        <v>242</v>
      </c>
      <c r="G172" s="40"/>
      <c r="H172" s="46"/>
    </row>
    <row r="173" s="2" customFormat="1" ht="16.8" customHeight="1">
      <c r="A173" s="40"/>
      <c r="B173" s="46"/>
      <c r="C173" s="308" t="s">
        <v>19</v>
      </c>
      <c r="D173" s="308" t="s">
        <v>2355</v>
      </c>
      <c r="E173" s="19" t="s">
        <v>19</v>
      </c>
      <c r="F173" s="309">
        <v>41</v>
      </c>
      <c r="G173" s="40"/>
      <c r="H173" s="46"/>
    </row>
    <row r="174" s="2" customFormat="1" ht="16.8" customHeight="1">
      <c r="A174" s="40"/>
      <c r="B174" s="46"/>
      <c r="C174" s="308" t="s">
        <v>1014</v>
      </c>
      <c r="D174" s="308" t="s">
        <v>175</v>
      </c>
      <c r="E174" s="19" t="s">
        <v>19</v>
      </c>
      <c r="F174" s="309">
        <v>698</v>
      </c>
      <c r="G174" s="40"/>
      <c r="H174" s="46"/>
    </row>
    <row r="175" s="2" customFormat="1" ht="16.8" customHeight="1">
      <c r="A175" s="40"/>
      <c r="B175" s="46"/>
      <c r="C175" s="310" t="s">
        <v>4200</v>
      </c>
      <c r="D175" s="40"/>
      <c r="E175" s="40"/>
      <c r="F175" s="40"/>
      <c r="G175" s="40"/>
      <c r="H175" s="46"/>
    </row>
    <row r="176" s="2" customFormat="1" ht="16.8" customHeight="1">
      <c r="A176" s="40"/>
      <c r="B176" s="46"/>
      <c r="C176" s="308" t="s">
        <v>2349</v>
      </c>
      <c r="D176" s="308" t="s">
        <v>4241</v>
      </c>
      <c r="E176" s="19" t="s">
        <v>169</v>
      </c>
      <c r="F176" s="309">
        <v>698</v>
      </c>
      <c r="G176" s="40"/>
      <c r="H176" s="46"/>
    </row>
    <row r="177" s="2" customFormat="1" ht="16.8" customHeight="1">
      <c r="A177" s="40"/>
      <c r="B177" s="46"/>
      <c r="C177" s="308" t="s">
        <v>2365</v>
      </c>
      <c r="D177" s="308" t="s">
        <v>4242</v>
      </c>
      <c r="E177" s="19" t="s">
        <v>169</v>
      </c>
      <c r="F177" s="309">
        <v>1040</v>
      </c>
      <c r="G177" s="40"/>
      <c r="H177" s="46"/>
    </row>
    <row r="178" s="2" customFormat="1" ht="16.8" customHeight="1">
      <c r="A178" s="40"/>
      <c r="B178" s="46"/>
      <c r="C178" s="304" t="s">
        <v>1017</v>
      </c>
      <c r="D178" s="305" t="s">
        <v>1018</v>
      </c>
      <c r="E178" s="306" t="s">
        <v>19</v>
      </c>
      <c r="F178" s="307">
        <v>291</v>
      </c>
      <c r="G178" s="40"/>
      <c r="H178" s="46"/>
    </row>
    <row r="179" s="2" customFormat="1" ht="16.8" customHeight="1">
      <c r="A179" s="40"/>
      <c r="B179" s="46"/>
      <c r="C179" s="308" t="s">
        <v>19</v>
      </c>
      <c r="D179" s="308" t="s">
        <v>2360</v>
      </c>
      <c r="E179" s="19" t="s">
        <v>19</v>
      </c>
      <c r="F179" s="309">
        <v>48</v>
      </c>
      <c r="G179" s="40"/>
      <c r="H179" s="46"/>
    </row>
    <row r="180" s="2" customFormat="1" ht="16.8" customHeight="1">
      <c r="A180" s="40"/>
      <c r="B180" s="46"/>
      <c r="C180" s="308" t="s">
        <v>19</v>
      </c>
      <c r="D180" s="308" t="s">
        <v>2361</v>
      </c>
      <c r="E180" s="19" t="s">
        <v>19</v>
      </c>
      <c r="F180" s="309">
        <v>70</v>
      </c>
      <c r="G180" s="40"/>
      <c r="H180" s="46"/>
    </row>
    <row r="181" s="2" customFormat="1" ht="16.8" customHeight="1">
      <c r="A181" s="40"/>
      <c r="B181" s="46"/>
      <c r="C181" s="308" t="s">
        <v>19</v>
      </c>
      <c r="D181" s="308" t="s">
        <v>2362</v>
      </c>
      <c r="E181" s="19" t="s">
        <v>19</v>
      </c>
      <c r="F181" s="309">
        <v>75</v>
      </c>
      <c r="G181" s="40"/>
      <c r="H181" s="46"/>
    </row>
    <row r="182" s="2" customFormat="1" ht="16.8" customHeight="1">
      <c r="A182" s="40"/>
      <c r="B182" s="46"/>
      <c r="C182" s="308" t="s">
        <v>19</v>
      </c>
      <c r="D182" s="308" t="s">
        <v>2363</v>
      </c>
      <c r="E182" s="19" t="s">
        <v>19</v>
      </c>
      <c r="F182" s="309">
        <v>98</v>
      </c>
      <c r="G182" s="40"/>
      <c r="H182" s="46"/>
    </row>
    <row r="183" s="2" customFormat="1" ht="16.8" customHeight="1">
      <c r="A183" s="40"/>
      <c r="B183" s="46"/>
      <c r="C183" s="308" t="s">
        <v>1017</v>
      </c>
      <c r="D183" s="308" t="s">
        <v>175</v>
      </c>
      <c r="E183" s="19" t="s">
        <v>19</v>
      </c>
      <c r="F183" s="309">
        <v>291</v>
      </c>
      <c r="G183" s="40"/>
      <c r="H183" s="46"/>
    </row>
    <row r="184" s="2" customFormat="1" ht="16.8" customHeight="1">
      <c r="A184" s="40"/>
      <c r="B184" s="46"/>
      <c r="C184" s="310" t="s">
        <v>4200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08" t="s">
        <v>2357</v>
      </c>
      <c r="D185" s="308" t="s">
        <v>4243</v>
      </c>
      <c r="E185" s="19" t="s">
        <v>169</v>
      </c>
      <c r="F185" s="309">
        <v>291</v>
      </c>
      <c r="G185" s="40"/>
      <c r="H185" s="46"/>
    </row>
    <row r="186" s="2" customFormat="1" ht="16.8" customHeight="1">
      <c r="A186" s="40"/>
      <c r="B186" s="46"/>
      <c r="C186" s="308" t="s">
        <v>2365</v>
      </c>
      <c r="D186" s="308" t="s">
        <v>4242</v>
      </c>
      <c r="E186" s="19" t="s">
        <v>169</v>
      </c>
      <c r="F186" s="309">
        <v>1040</v>
      </c>
      <c r="G186" s="40"/>
      <c r="H186" s="46"/>
    </row>
    <row r="187" s="2" customFormat="1" ht="16.8" customHeight="1">
      <c r="A187" s="40"/>
      <c r="B187" s="46"/>
      <c r="C187" s="304" t="s">
        <v>1020</v>
      </c>
      <c r="D187" s="305" t="s">
        <v>1021</v>
      </c>
      <c r="E187" s="306" t="s">
        <v>19</v>
      </c>
      <c r="F187" s="307">
        <v>51</v>
      </c>
      <c r="G187" s="40"/>
      <c r="H187" s="46"/>
    </row>
    <row r="188" s="2" customFormat="1" ht="16.8" customHeight="1">
      <c r="A188" s="40"/>
      <c r="B188" s="46"/>
      <c r="C188" s="308" t="s">
        <v>19</v>
      </c>
      <c r="D188" s="308" t="s">
        <v>2406</v>
      </c>
      <c r="E188" s="19" t="s">
        <v>19</v>
      </c>
      <c r="F188" s="309">
        <v>5</v>
      </c>
      <c r="G188" s="40"/>
      <c r="H188" s="46"/>
    </row>
    <row r="189" s="2" customFormat="1" ht="16.8" customHeight="1">
      <c r="A189" s="40"/>
      <c r="B189" s="46"/>
      <c r="C189" s="308" t="s">
        <v>19</v>
      </c>
      <c r="D189" s="308" t="s">
        <v>2407</v>
      </c>
      <c r="E189" s="19" t="s">
        <v>19</v>
      </c>
      <c r="F189" s="309">
        <v>15</v>
      </c>
      <c r="G189" s="40"/>
      <c r="H189" s="46"/>
    </row>
    <row r="190" s="2" customFormat="1" ht="16.8" customHeight="1">
      <c r="A190" s="40"/>
      <c r="B190" s="46"/>
      <c r="C190" s="308" t="s">
        <v>19</v>
      </c>
      <c r="D190" s="308" t="s">
        <v>2408</v>
      </c>
      <c r="E190" s="19" t="s">
        <v>19</v>
      </c>
      <c r="F190" s="309">
        <v>15</v>
      </c>
      <c r="G190" s="40"/>
      <c r="H190" s="46"/>
    </row>
    <row r="191" s="2" customFormat="1" ht="16.8" customHeight="1">
      <c r="A191" s="40"/>
      <c r="B191" s="46"/>
      <c r="C191" s="308" t="s">
        <v>19</v>
      </c>
      <c r="D191" s="308" t="s">
        <v>2409</v>
      </c>
      <c r="E191" s="19" t="s">
        <v>19</v>
      </c>
      <c r="F191" s="309">
        <v>16</v>
      </c>
      <c r="G191" s="40"/>
      <c r="H191" s="46"/>
    </row>
    <row r="192" s="2" customFormat="1" ht="16.8" customHeight="1">
      <c r="A192" s="40"/>
      <c r="B192" s="46"/>
      <c r="C192" s="308" t="s">
        <v>1020</v>
      </c>
      <c r="D192" s="308" t="s">
        <v>175</v>
      </c>
      <c r="E192" s="19" t="s">
        <v>19</v>
      </c>
      <c r="F192" s="309">
        <v>51</v>
      </c>
      <c r="G192" s="40"/>
      <c r="H192" s="46"/>
    </row>
    <row r="193" s="2" customFormat="1" ht="16.8" customHeight="1">
      <c r="A193" s="40"/>
      <c r="B193" s="46"/>
      <c r="C193" s="310" t="s">
        <v>4200</v>
      </c>
      <c r="D193" s="40"/>
      <c r="E193" s="40"/>
      <c r="F193" s="40"/>
      <c r="G193" s="40"/>
      <c r="H193" s="46"/>
    </row>
    <row r="194" s="2" customFormat="1" ht="16.8" customHeight="1">
      <c r="A194" s="40"/>
      <c r="B194" s="46"/>
      <c r="C194" s="308" t="s">
        <v>2403</v>
      </c>
      <c r="D194" s="308" t="s">
        <v>4244</v>
      </c>
      <c r="E194" s="19" t="s">
        <v>169</v>
      </c>
      <c r="F194" s="309">
        <v>51</v>
      </c>
      <c r="G194" s="40"/>
      <c r="H194" s="46"/>
    </row>
    <row r="195" s="2" customFormat="1" ht="16.8" customHeight="1">
      <c r="A195" s="40"/>
      <c r="B195" s="46"/>
      <c r="C195" s="308" t="s">
        <v>2365</v>
      </c>
      <c r="D195" s="308" t="s">
        <v>4242</v>
      </c>
      <c r="E195" s="19" t="s">
        <v>169</v>
      </c>
      <c r="F195" s="309">
        <v>1040</v>
      </c>
      <c r="G195" s="40"/>
      <c r="H195" s="46"/>
    </row>
    <row r="196" s="2" customFormat="1" ht="16.8" customHeight="1">
      <c r="A196" s="40"/>
      <c r="B196" s="46"/>
      <c r="C196" s="304" t="s">
        <v>1022</v>
      </c>
      <c r="D196" s="305" t="s">
        <v>1023</v>
      </c>
      <c r="E196" s="306" t="s">
        <v>19</v>
      </c>
      <c r="F196" s="307">
        <v>1040</v>
      </c>
      <c r="G196" s="40"/>
      <c r="H196" s="46"/>
    </row>
    <row r="197" s="2" customFormat="1" ht="16.8" customHeight="1">
      <c r="A197" s="40"/>
      <c r="B197" s="46"/>
      <c r="C197" s="308" t="s">
        <v>19</v>
      </c>
      <c r="D197" s="308" t="s">
        <v>2368</v>
      </c>
      <c r="E197" s="19" t="s">
        <v>19</v>
      </c>
      <c r="F197" s="309">
        <v>1040</v>
      </c>
      <c r="G197" s="40"/>
      <c r="H197" s="46"/>
    </row>
    <row r="198" s="2" customFormat="1" ht="16.8" customHeight="1">
      <c r="A198" s="40"/>
      <c r="B198" s="46"/>
      <c r="C198" s="308" t="s">
        <v>1022</v>
      </c>
      <c r="D198" s="308" t="s">
        <v>175</v>
      </c>
      <c r="E198" s="19" t="s">
        <v>19</v>
      </c>
      <c r="F198" s="309">
        <v>1040</v>
      </c>
      <c r="G198" s="40"/>
      <c r="H198" s="46"/>
    </row>
    <row r="199" s="2" customFormat="1" ht="16.8" customHeight="1">
      <c r="A199" s="40"/>
      <c r="B199" s="46"/>
      <c r="C199" s="310" t="s">
        <v>4200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08" t="s">
        <v>2365</v>
      </c>
      <c r="D200" s="308" t="s">
        <v>4242</v>
      </c>
      <c r="E200" s="19" t="s">
        <v>169</v>
      </c>
      <c r="F200" s="309">
        <v>1040</v>
      </c>
      <c r="G200" s="40"/>
      <c r="H200" s="46"/>
    </row>
    <row r="201" s="2" customFormat="1" ht="16.8" customHeight="1">
      <c r="A201" s="40"/>
      <c r="B201" s="46"/>
      <c r="C201" s="308" t="s">
        <v>2370</v>
      </c>
      <c r="D201" s="308" t="s">
        <v>4245</v>
      </c>
      <c r="E201" s="19" t="s">
        <v>169</v>
      </c>
      <c r="F201" s="309">
        <v>1040</v>
      </c>
      <c r="G201" s="40"/>
      <c r="H201" s="46"/>
    </row>
    <row r="202" s="2" customFormat="1" ht="16.8" customHeight="1">
      <c r="A202" s="40"/>
      <c r="B202" s="46"/>
      <c r="C202" s="308" t="s">
        <v>2380</v>
      </c>
      <c r="D202" s="308" t="s">
        <v>4246</v>
      </c>
      <c r="E202" s="19" t="s">
        <v>169</v>
      </c>
      <c r="F202" s="309">
        <v>1040</v>
      </c>
      <c r="G202" s="40"/>
      <c r="H202" s="46"/>
    </row>
    <row r="203" s="2" customFormat="1">
      <c r="A203" s="40"/>
      <c r="B203" s="46"/>
      <c r="C203" s="308" t="s">
        <v>3765</v>
      </c>
      <c r="D203" s="308" t="s">
        <v>3766</v>
      </c>
      <c r="E203" s="19" t="s">
        <v>169</v>
      </c>
      <c r="F203" s="309">
        <v>9730</v>
      </c>
      <c r="G203" s="40"/>
      <c r="H203" s="46"/>
    </row>
    <row r="204" s="2" customFormat="1" ht="16.8" customHeight="1">
      <c r="A204" s="40"/>
      <c r="B204" s="46"/>
      <c r="C204" s="308" t="s">
        <v>2374</v>
      </c>
      <c r="D204" s="308" t="s">
        <v>2375</v>
      </c>
      <c r="E204" s="19" t="s">
        <v>169</v>
      </c>
      <c r="F204" s="309">
        <v>1372.8</v>
      </c>
      <c r="G204" s="40"/>
      <c r="H204" s="46"/>
    </row>
    <row r="205" s="2" customFormat="1" ht="16.8" customHeight="1">
      <c r="A205" s="40"/>
      <c r="B205" s="46"/>
      <c r="C205" s="308" t="s">
        <v>2384</v>
      </c>
      <c r="D205" s="308" t="s">
        <v>2385</v>
      </c>
      <c r="E205" s="19" t="s">
        <v>169</v>
      </c>
      <c r="F205" s="309">
        <v>1272.96</v>
      </c>
      <c r="G205" s="40"/>
      <c r="H205" s="46"/>
    </row>
    <row r="206" s="2" customFormat="1" ht="16.8" customHeight="1">
      <c r="A206" s="40"/>
      <c r="B206" s="46"/>
      <c r="C206" s="304" t="s">
        <v>1025</v>
      </c>
      <c r="D206" s="305" t="s">
        <v>1026</v>
      </c>
      <c r="E206" s="306" t="s">
        <v>19</v>
      </c>
      <c r="F206" s="307">
        <v>290</v>
      </c>
      <c r="G206" s="40"/>
      <c r="H206" s="46"/>
    </row>
    <row r="207" s="2" customFormat="1" ht="16.8" customHeight="1">
      <c r="A207" s="40"/>
      <c r="B207" s="46"/>
      <c r="C207" s="310" t="s">
        <v>4200</v>
      </c>
      <c r="D207" s="40"/>
      <c r="E207" s="40"/>
      <c r="F207" s="40"/>
      <c r="G207" s="40"/>
      <c r="H207" s="46"/>
    </row>
    <row r="208" s="2" customFormat="1">
      <c r="A208" s="40"/>
      <c r="B208" s="46"/>
      <c r="C208" s="308" t="s">
        <v>3765</v>
      </c>
      <c r="D208" s="308" t="s">
        <v>3766</v>
      </c>
      <c r="E208" s="19" t="s">
        <v>169</v>
      </c>
      <c r="F208" s="309">
        <v>9730</v>
      </c>
      <c r="G208" s="40"/>
      <c r="H208" s="46"/>
    </row>
    <row r="209" s="2" customFormat="1" ht="16.8" customHeight="1">
      <c r="A209" s="40"/>
      <c r="B209" s="46"/>
      <c r="C209" s="304" t="s">
        <v>1028</v>
      </c>
      <c r="D209" s="305" t="s">
        <v>1029</v>
      </c>
      <c r="E209" s="306" t="s">
        <v>19</v>
      </c>
      <c r="F209" s="307">
        <v>530</v>
      </c>
      <c r="G209" s="40"/>
      <c r="H209" s="46"/>
    </row>
    <row r="210" s="2" customFormat="1" ht="16.8" customHeight="1">
      <c r="A210" s="40"/>
      <c r="B210" s="46"/>
      <c r="C210" s="308" t="s">
        <v>19</v>
      </c>
      <c r="D210" s="308" t="s">
        <v>3639</v>
      </c>
      <c r="E210" s="19" t="s">
        <v>19</v>
      </c>
      <c r="F210" s="309">
        <v>530</v>
      </c>
      <c r="G210" s="40"/>
      <c r="H210" s="46"/>
    </row>
    <row r="211" s="2" customFormat="1" ht="16.8" customHeight="1">
      <c r="A211" s="40"/>
      <c r="B211" s="46"/>
      <c r="C211" s="308" t="s">
        <v>1028</v>
      </c>
      <c r="D211" s="308" t="s">
        <v>175</v>
      </c>
      <c r="E211" s="19" t="s">
        <v>19</v>
      </c>
      <c r="F211" s="309">
        <v>530</v>
      </c>
      <c r="G211" s="40"/>
      <c r="H211" s="46"/>
    </row>
    <row r="212" s="2" customFormat="1" ht="16.8" customHeight="1">
      <c r="A212" s="40"/>
      <c r="B212" s="46"/>
      <c r="C212" s="310" t="s">
        <v>4200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08" t="s">
        <v>3636</v>
      </c>
      <c r="D213" s="308" t="s">
        <v>4247</v>
      </c>
      <c r="E213" s="19" t="s">
        <v>169</v>
      </c>
      <c r="F213" s="309">
        <v>530</v>
      </c>
      <c r="G213" s="40"/>
      <c r="H213" s="46"/>
    </row>
    <row r="214" s="2" customFormat="1" ht="16.8" customHeight="1">
      <c r="A214" s="40"/>
      <c r="B214" s="46"/>
      <c r="C214" s="308" t="s">
        <v>3616</v>
      </c>
      <c r="D214" s="308" t="s">
        <v>4248</v>
      </c>
      <c r="E214" s="19" t="s">
        <v>169</v>
      </c>
      <c r="F214" s="309">
        <v>530</v>
      </c>
      <c r="G214" s="40"/>
      <c r="H214" s="46"/>
    </row>
    <row r="215" s="2" customFormat="1" ht="16.8" customHeight="1">
      <c r="A215" s="40"/>
      <c r="B215" s="46"/>
      <c r="C215" s="308" t="s">
        <v>3624</v>
      </c>
      <c r="D215" s="308" t="s">
        <v>4249</v>
      </c>
      <c r="E215" s="19" t="s">
        <v>169</v>
      </c>
      <c r="F215" s="309">
        <v>530</v>
      </c>
      <c r="G215" s="40"/>
      <c r="H215" s="46"/>
    </row>
    <row r="216" s="2" customFormat="1" ht="16.8" customHeight="1">
      <c r="A216" s="40"/>
      <c r="B216" s="46"/>
      <c r="C216" s="308" t="s">
        <v>3628</v>
      </c>
      <c r="D216" s="308" t="s">
        <v>4250</v>
      </c>
      <c r="E216" s="19" t="s">
        <v>169</v>
      </c>
      <c r="F216" s="309">
        <v>530</v>
      </c>
      <c r="G216" s="40"/>
      <c r="H216" s="46"/>
    </row>
    <row r="217" s="2" customFormat="1">
      <c r="A217" s="40"/>
      <c r="B217" s="46"/>
      <c r="C217" s="308" t="s">
        <v>3620</v>
      </c>
      <c r="D217" s="308" t="s">
        <v>4251</v>
      </c>
      <c r="E217" s="19" t="s">
        <v>169</v>
      </c>
      <c r="F217" s="309">
        <v>530</v>
      </c>
      <c r="G217" s="40"/>
      <c r="H217" s="46"/>
    </row>
    <row r="218" s="2" customFormat="1" ht="16.8" customHeight="1">
      <c r="A218" s="40"/>
      <c r="B218" s="46"/>
      <c r="C218" s="308" t="s">
        <v>3632</v>
      </c>
      <c r="D218" s="308" t="s">
        <v>4252</v>
      </c>
      <c r="E218" s="19" t="s">
        <v>169</v>
      </c>
      <c r="F218" s="309">
        <v>530</v>
      </c>
      <c r="G218" s="40"/>
      <c r="H218" s="46"/>
    </row>
    <row r="219" s="2" customFormat="1" ht="16.8" customHeight="1">
      <c r="A219" s="40"/>
      <c r="B219" s="46"/>
      <c r="C219" s="304" t="s">
        <v>1031</v>
      </c>
      <c r="D219" s="305" t="s">
        <v>1032</v>
      </c>
      <c r="E219" s="306" t="s">
        <v>19</v>
      </c>
      <c r="F219" s="307">
        <v>300</v>
      </c>
      <c r="G219" s="40"/>
      <c r="H219" s="46"/>
    </row>
    <row r="220" s="2" customFormat="1" ht="16.8" customHeight="1">
      <c r="A220" s="40"/>
      <c r="B220" s="46"/>
      <c r="C220" s="308" t="s">
        <v>19</v>
      </c>
      <c r="D220" s="308" t="s">
        <v>1809</v>
      </c>
      <c r="E220" s="19" t="s">
        <v>19</v>
      </c>
      <c r="F220" s="309">
        <v>300</v>
      </c>
      <c r="G220" s="40"/>
      <c r="H220" s="46"/>
    </row>
    <row r="221" s="2" customFormat="1" ht="16.8" customHeight="1">
      <c r="A221" s="40"/>
      <c r="B221" s="46"/>
      <c r="C221" s="308" t="s">
        <v>1031</v>
      </c>
      <c r="D221" s="308" t="s">
        <v>175</v>
      </c>
      <c r="E221" s="19" t="s">
        <v>19</v>
      </c>
      <c r="F221" s="309">
        <v>300</v>
      </c>
      <c r="G221" s="40"/>
      <c r="H221" s="46"/>
    </row>
    <row r="222" s="2" customFormat="1" ht="16.8" customHeight="1">
      <c r="A222" s="40"/>
      <c r="B222" s="46"/>
      <c r="C222" s="310" t="s">
        <v>4200</v>
      </c>
      <c r="D222" s="40"/>
      <c r="E222" s="40"/>
      <c r="F222" s="40"/>
      <c r="G222" s="40"/>
      <c r="H222" s="46"/>
    </row>
    <row r="223" s="2" customFormat="1">
      <c r="A223" s="40"/>
      <c r="B223" s="46"/>
      <c r="C223" s="308" t="s">
        <v>1806</v>
      </c>
      <c r="D223" s="308" t="s">
        <v>4253</v>
      </c>
      <c r="E223" s="19" t="s">
        <v>169</v>
      </c>
      <c r="F223" s="309">
        <v>300</v>
      </c>
      <c r="G223" s="40"/>
      <c r="H223" s="46"/>
    </row>
    <row r="224" s="2" customFormat="1">
      <c r="A224" s="40"/>
      <c r="B224" s="46"/>
      <c r="C224" s="308" t="s">
        <v>1814</v>
      </c>
      <c r="D224" s="308" t="s">
        <v>4254</v>
      </c>
      <c r="E224" s="19" t="s">
        <v>169</v>
      </c>
      <c r="F224" s="309">
        <v>2238</v>
      </c>
      <c r="G224" s="40"/>
      <c r="H224" s="46"/>
    </row>
    <row r="225" s="2" customFormat="1" ht="16.8" customHeight="1">
      <c r="A225" s="40"/>
      <c r="B225" s="46"/>
      <c r="C225" s="308" t="s">
        <v>1842</v>
      </c>
      <c r="D225" s="308" t="s">
        <v>4255</v>
      </c>
      <c r="E225" s="19" t="s">
        <v>169</v>
      </c>
      <c r="F225" s="309">
        <v>2638.5</v>
      </c>
      <c r="G225" s="40"/>
      <c r="H225" s="46"/>
    </row>
    <row r="226" s="2" customFormat="1" ht="16.8" customHeight="1">
      <c r="A226" s="40"/>
      <c r="B226" s="46"/>
      <c r="C226" s="304" t="s">
        <v>1033</v>
      </c>
      <c r="D226" s="305" t="s">
        <v>1034</v>
      </c>
      <c r="E226" s="306" t="s">
        <v>19</v>
      </c>
      <c r="F226" s="307">
        <v>1938</v>
      </c>
      <c r="G226" s="40"/>
      <c r="H226" s="46"/>
    </row>
    <row r="227" s="2" customFormat="1" ht="16.8" customHeight="1">
      <c r="A227" s="40"/>
      <c r="B227" s="46"/>
      <c r="C227" s="308" t="s">
        <v>19</v>
      </c>
      <c r="D227" s="308" t="s">
        <v>1796</v>
      </c>
      <c r="E227" s="19" t="s">
        <v>19</v>
      </c>
      <c r="F227" s="309">
        <v>1938</v>
      </c>
      <c r="G227" s="40"/>
      <c r="H227" s="46"/>
    </row>
    <row r="228" s="2" customFormat="1" ht="16.8" customHeight="1">
      <c r="A228" s="40"/>
      <c r="B228" s="46"/>
      <c r="C228" s="308" t="s">
        <v>1033</v>
      </c>
      <c r="D228" s="308" t="s">
        <v>175</v>
      </c>
      <c r="E228" s="19" t="s">
        <v>19</v>
      </c>
      <c r="F228" s="309">
        <v>1938</v>
      </c>
      <c r="G228" s="40"/>
      <c r="H228" s="46"/>
    </row>
    <row r="229" s="2" customFormat="1" ht="16.8" customHeight="1">
      <c r="A229" s="40"/>
      <c r="B229" s="46"/>
      <c r="C229" s="310" t="s">
        <v>4200</v>
      </c>
      <c r="D229" s="40"/>
      <c r="E229" s="40"/>
      <c r="F229" s="40"/>
      <c r="G229" s="40"/>
      <c r="H229" s="46"/>
    </row>
    <row r="230" s="2" customFormat="1">
      <c r="A230" s="40"/>
      <c r="B230" s="46"/>
      <c r="C230" s="308" t="s">
        <v>1793</v>
      </c>
      <c r="D230" s="308" t="s">
        <v>4256</v>
      </c>
      <c r="E230" s="19" t="s">
        <v>169</v>
      </c>
      <c r="F230" s="309">
        <v>1938</v>
      </c>
      <c r="G230" s="40"/>
      <c r="H230" s="46"/>
    </row>
    <row r="231" s="2" customFormat="1">
      <c r="A231" s="40"/>
      <c r="B231" s="46"/>
      <c r="C231" s="308" t="s">
        <v>1814</v>
      </c>
      <c r="D231" s="308" t="s">
        <v>4254</v>
      </c>
      <c r="E231" s="19" t="s">
        <v>169</v>
      </c>
      <c r="F231" s="309">
        <v>2238</v>
      </c>
      <c r="G231" s="40"/>
      <c r="H231" s="46"/>
    </row>
    <row r="232" s="2" customFormat="1" ht="16.8" customHeight="1">
      <c r="A232" s="40"/>
      <c r="B232" s="46"/>
      <c r="C232" s="308" t="s">
        <v>1842</v>
      </c>
      <c r="D232" s="308" t="s">
        <v>4255</v>
      </c>
      <c r="E232" s="19" t="s">
        <v>169</v>
      </c>
      <c r="F232" s="309">
        <v>2638.5</v>
      </c>
      <c r="G232" s="40"/>
      <c r="H232" s="46"/>
    </row>
    <row r="233" s="2" customFormat="1" ht="16.8" customHeight="1">
      <c r="A233" s="40"/>
      <c r="B233" s="46"/>
      <c r="C233" s="308" t="s">
        <v>1801</v>
      </c>
      <c r="D233" s="308" t="s">
        <v>1802</v>
      </c>
      <c r="E233" s="19" t="s">
        <v>169</v>
      </c>
      <c r="F233" s="309">
        <v>2386.8000000000002</v>
      </c>
      <c r="G233" s="40"/>
      <c r="H233" s="46"/>
    </row>
    <row r="234" s="2" customFormat="1" ht="16.8" customHeight="1">
      <c r="A234" s="40"/>
      <c r="B234" s="46"/>
      <c r="C234" s="304" t="s">
        <v>1036</v>
      </c>
      <c r="D234" s="305" t="s">
        <v>1037</v>
      </c>
      <c r="E234" s="306" t="s">
        <v>19</v>
      </c>
      <c r="F234" s="307">
        <v>1583</v>
      </c>
      <c r="G234" s="40"/>
      <c r="H234" s="46"/>
    </row>
    <row r="235" s="2" customFormat="1" ht="16.8" customHeight="1">
      <c r="A235" s="40"/>
      <c r="B235" s="46"/>
      <c r="C235" s="308" t="s">
        <v>19</v>
      </c>
      <c r="D235" s="308" t="s">
        <v>3575</v>
      </c>
      <c r="E235" s="19" t="s">
        <v>19</v>
      </c>
      <c r="F235" s="309">
        <v>330</v>
      </c>
      <c r="G235" s="40"/>
      <c r="H235" s="46"/>
    </row>
    <row r="236" s="2" customFormat="1" ht="16.8" customHeight="1">
      <c r="A236" s="40"/>
      <c r="B236" s="46"/>
      <c r="C236" s="308" t="s">
        <v>19</v>
      </c>
      <c r="D236" s="308" t="s">
        <v>3576</v>
      </c>
      <c r="E236" s="19" t="s">
        <v>19</v>
      </c>
      <c r="F236" s="309">
        <v>425</v>
      </c>
      <c r="G236" s="40"/>
      <c r="H236" s="46"/>
    </row>
    <row r="237" s="2" customFormat="1" ht="16.8" customHeight="1">
      <c r="A237" s="40"/>
      <c r="B237" s="46"/>
      <c r="C237" s="308" t="s">
        <v>19</v>
      </c>
      <c r="D237" s="308" t="s">
        <v>3577</v>
      </c>
      <c r="E237" s="19" t="s">
        <v>19</v>
      </c>
      <c r="F237" s="309">
        <v>435</v>
      </c>
      <c r="G237" s="40"/>
      <c r="H237" s="46"/>
    </row>
    <row r="238" s="2" customFormat="1" ht="16.8" customHeight="1">
      <c r="A238" s="40"/>
      <c r="B238" s="46"/>
      <c r="C238" s="308" t="s">
        <v>19</v>
      </c>
      <c r="D238" s="308" t="s">
        <v>3578</v>
      </c>
      <c r="E238" s="19" t="s">
        <v>19</v>
      </c>
      <c r="F238" s="309">
        <v>390</v>
      </c>
      <c r="G238" s="40"/>
      <c r="H238" s="46"/>
    </row>
    <row r="239" s="2" customFormat="1" ht="16.8" customHeight="1">
      <c r="A239" s="40"/>
      <c r="B239" s="46"/>
      <c r="C239" s="308" t="s">
        <v>19</v>
      </c>
      <c r="D239" s="308" t="s">
        <v>3579</v>
      </c>
      <c r="E239" s="19" t="s">
        <v>19</v>
      </c>
      <c r="F239" s="309">
        <v>3</v>
      </c>
      <c r="G239" s="40"/>
      <c r="H239" s="46"/>
    </row>
    <row r="240" s="2" customFormat="1" ht="16.8" customHeight="1">
      <c r="A240" s="40"/>
      <c r="B240" s="46"/>
      <c r="C240" s="308" t="s">
        <v>1036</v>
      </c>
      <c r="D240" s="308" t="s">
        <v>175</v>
      </c>
      <c r="E240" s="19" t="s">
        <v>19</v>
      </c>
      <c r="F240" s="309">
        <v>1583</v>
      </c>
      <c r="G240" s="40"/>
      <c r="H240" s="46"/>
    </row>
    <row r="241" s="2" customFormat="1" ht="16.8" customHeight="1">
      <c r="A241" s="40"/>
      <c r="B241" s="46"/>
      <c r="C241" s="310" t="s">
        <v>4200</v>
      </c>
      <c r="D241" s="40"/>
      <c r="E241" s="40"/>
      <c r="F241" s="40"/>
      <c r="G241" s="40"/>
      <c r="H241" s="46"/>
    </row>
    <row r="242" s="2" customFormat="1" ht="16.8" customHeight="1">
      <c r="A242" s="40"/>
      <c r="B242" s="46"/>
      <c r="C242" s="308" t="s">
        <v>3572</v>
      </c>
      <c r="D242" s="308" t="s">
        <v>4257</v>
      </c>
      <c r="E242" s="19" t="s">
        <v>169</v>
      </c>
      <c r="F242" s="309">
        <v>1583</v>
      </c>
      <c r="G242" s="40"/>
      <c r="H242" s="46"/>
    </row>
    <row r="243" s="2" customFormat="1" ht="16.8" customHeight="1">
      <c r="A243" s="40"/>
      <c r="B243" s="46"/>
      <c r="C243" s="308" t="s">
        <v>3552</v>
      </c>
      <c r="D243" s="308" t="s">
        <v>4258</v>
      </c>
      <c r="E243" s="19" t="s">
        <v>169</v>
      </c>
      <c r="F243" s="309">
        <v>1583</v>
      </c>
      <c r="G243" s="40"/>
      <c r="H243" s="46"/>
    </row>
    <row r="244" s="2" customFormat="1" ht="16.8" customHeight="1">
      <c r="A244" s="40"/>
      <c r="B244" s="46"/>
      <c r="C244" s="308" t="s">
        <v>3556</v>
      </c>
      <c r="D244" s="308" t="s">
        <v>4259</v>
      </c>
      <c r="E244" s="19" t="s">
        <v>169</v>
      </c>
      <c r="F244" s="309">
        <v>1583</v>
      </c>
      <c r="G244" s="40"/>
      <c r="H244" s="46"/>
    </row>
    <row r="245" s="2" customFormat="1" ht="16.8" customHeight="1">
      <c r="A245" s="40"/>
      <c r="B245" s="46"/>
      <c r="C245" s="308" t="s">
        <v>3560</v>
      </c>
      <c r="D245" s="308" t="s">
        <v>4260</v>
      </c>
      <c r="E245" s="19" t="s">
        <v>169</v>
      </c>
      <c r="F245" s="309">
        <v>1583</v>
      </c>
      <c r="G245" s="40"/>
      <c r="H245" s="46"/>
    </row>
    <row r="246" s="2" customFormat="1" ht="16.8" customHeight="1">
      <c r="A246" s="40"/>
      <c r="B246" s="46"/>
      <c r="C246" s="308" t="s">
        <v>3564</v>
      </c>
      <c r="D246" s="308" t="s">
        <v>4261</v>
      </c>
      <c r="E246" s="19" t="s">
        <v>169</v>
      </c>
      <c r="F246" s="309">
        <v>1583</v>
      </c>
      <c r="G246" s="40"/>
      <c r="H246" s="46"/>
    </row>
    <row r="247" s="2" customFormat="1" ht="16.8" customHeight="1">
      <c r="A247" s="40"/>
      <c r="B247" s="46"/>
      <c r="C247" s="308" t="s">
        <v>3568</v>
      </c>
      <c r="D247" s="308" t="s">
        <v>4262</v>
      </c>
      <c r="E247" s="19" t="s">
        <v>169</v>
      </c>
      <c r="F247" s="309">
        <v>1583</v>
      </c>
      <c r="G247" s="40"/>
      <c r="H247" s="46"/>
    </row>
    <row r="248" s="2" customFormat="1" ht="16.8" customHeight="1">
      <c r="A248" s="40"/>
      <c r="B248" s="46"/>
      <c r="C248" s="304" t="s">
        <v>1039</v>
      </c>
      <c r="D248" s="305" t="s">
        <v>1040</v>
      </c>
      <c r="E248" s="306" t="s">
        <v>19</v>
      </c>
      <c r="F248" s="307">
        <v>2638.5</v>
      </c>
      <c r="G248" s="40"/>
      <c r="H248" s="46"/>
    </row>
    <row r="249" s="2" customFormat="1" ht="16.8" customHeight="1">
      <c r="A249" s="40"/>
      <c r="B249" s="46"/>
      <c r="C249" s="308" t="s">
        <v>19</v>
      </c>
      <c r="D249" s="308" t="s">
        <v>1845</v>
      </c>
      <c r="E249" s="19" t="s">
        <v>19</v>
      </c>
      <c r="F249" s="309">
        <v>2638.5</v>
      </c>
      <c r="G249" s="40"/>
      <c r="H249" s="46"/>
    </row>
    <row r="250" s="2" customFormat="1" ht="16.8" customHeight="1">
      <c r="A250" s="40"/>
      <c r="B250" s="46"/>
      <c r="C250" s="308" t="s">
        <v>1039</v>
      </c>
      <c r="D250" s="308" t="s">
        <v>175</v>
      </c>
      <c r="E250" s="19" t="s">
        <v>19</v>
      </c>
      <c r="F250" s="309">
        <v>2638.5</v>
      </c>
      <c r="G250" s="40"/>
      <c r="H250" s="46"/>
    </row>
    <row r="251" s="2" customFormat="1" ht="16.8" customHeight="1">
      <c r="A251" s="40"/>
      <c r="B251" s="46"/>
      <c r="C251" s="310" t="s">
        <v>4200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08" t="s">
        <v>1842</v>
      </c>
      <c r="D252" s="308" t="s">
        <v>4255</v>
      </c>
      <c r="E252" s="19" t="s">
        <v>169</v>
      </c>
      <c r="F252" s="309">
        <v>2638.5</v>
      </c>
      <c r="G252" s="40"/>
      <c r="H252" s="46"/>
    </row>
    <row r="253" s="2" customFormat="1">
      <c r="A253" s="40"/>
      <c r="B253" s="46"/>
      <c r="C253" s="308" t="s">
        <v>1736</v>
      </c>
      <c r="D253" s="308" t="s">
        <v>1737</v>
      </c>
      <c r="E253" s="19" t="s">
        <v>169</v>
      </c>
      <c r="F253" s="309">
        <v>2638.5</v>
      </c>
      <c r="G253" s="40"/>
      <c r="H253" s="46"/>
    </row>
    <row r="254" s="2" customFormat="1" ht="16.8" customHeight="1">
      <c r="A254" s="40"/>
      <c r="B254" s="46"/>
      <c r="C254" s="308" t="s">
        <v>1839</v>
      </c>
      <c r="D254" s="308" t="s">
        <v>4222</v>
      </c>
      <c r="E254" s="19" t="s">
        <v>169</v>
      </c>
      <c r="F254" s="309">
        <v>2650.5</v>
      </c>
      <c r="G254" s="40"/>
      <c r="H254" s="46"/>
    </row>
    <row r="255" s="2" customFormat="1" ht="16.8" customHeight="1">
      <c r="A255" s="40"/>
      <c r="B255" s="46"/>
      <c r="C255" s="308" t="s">
        <v>1825</v>
      </c>
      <c r="D255" s="308" t="s">
        <v>4263</v>
      </c>
      <c r="E255" s="19" t="s">
        <v>169</v>
      </c>
      <c r="F255" s="309">
        <v>2638.5</v>
      </c>
      <c r="G255" s="40"/>
      <c r="H255" s="46"/>
    </row>
    <row r="256" s="2" customFormat="1" ht="16.8" customHeight="1">
      <c r="A256" s="40"/>
      <c r="B256" s="46"/>
      <c r="C256" s="308" t="s">
        <v>1828</v>
      </c>
      <c r="D256" s="308" t="s">
        <v>4264</v>
      </c>
      <c r="E256" s="19" t="s">
        <v>169</v>
      </c>
      <c r="F256" s="309">
        <v>2638.5</v>
      </c>
      <c r="G256" s="40"/>
      <c r="H256" s="46"/>
    </row>
    <row r="257" s="2" customFormat="1" ht="16.8" customHeight="1">
      <c r="A257" s="40"/>
      <c r="B257" s="46"/>
      <c r="C257" s="308" t="s">
        <v>1835</v>
      </c>
      <c r="D257" s="308" t="s">
        <v>4223</v>
      </c>
      <c r="E257" s="19" t="s">
        <v>169</v>
      </c>
      <c r="F257" s="309">
        <v>2650.5</v>
      </c>
      <c r="G257" s="40"/>
      <c r="H257" s="46"/>
    </row>
    <row r="258" s="2" customFormat="1" ht="16.8" customHeight="1">
      <c r="A258" s="40"/>
      <c r="B258" s="46"/>
      <c r="C258" s="308" t="s">
        <v>1860</v>
      </c>
      <c r="D258" s="308" t="s">
        <v>4265</v>
      </c>
      <c r="E258" s="19" t="s">
        <v>169</v>
      </c>
      <c r="F258" s="309">
        <v>2950.5</v>
      </c>
      <c r="G258" s="40"/>
      <c r="H258" s="46"/>
    </row>
    <row r="259" s="2" customFormat="1" ht="16.8" customHeight="1">
      <c r="A259" s="40"/>
      <c r="B259" s="46"/>
      <c r="C259" s="304" t="s">
        <v>4266</v>
      </c>
      <c r="D259" s="305" t="s">
        <v>4266</v>
      </c>
      <c r="E259" s="306" t="s">
        <v>19</v>
      </c>
      <c r="F259" s="307">
        <v>22.393000000000001</v>
      </c>
      <c r="G259" s="40"/>
      <c r="H259" s="46"/>
    </row>
    <row r="260" s="2" customFormat="1" ht="16.8" customHeight="1">
      <c r="A260" s="40"/>
      <c r="B260" s="46"/>
      <c r="C260" s="304" t="s">
        <v>4267</v>
      </c>
      <c r="D260" s="305" t="s">
        <v>4268</v>
      </c>
      <c r="E260" s="306" t="s">
        <v>19</v>
      </c>
      <c r="F260" s="307">
        <v>22.536000000000001</v>
      </c>
      <c r="G260" s="40"/>
      <c r="H260" s="46"/>
    </row>
    <row r="261" s="2" customFormat="1" ht="16.8" customHeight="1">
      <c r="A261" s="40"/>
      <c r="B261" s="46"/>
      <c r="C261" s="304" t="s">
        <v>1042</v>
      </c>
      <c r="D261" s="305" t="s">
        <v>1043</v>
      </c>
      <c r="E261" s="306" t="s">
        <v>19</v>
      </c>
      <c r="F261" s="307">
        <v>210.5</v>
      </c>
      <c r="G261" s="40"/>
      <c r="H261" s="46"/>
    </row>
    <row r="262" s="2" customFormat="1" ht="16.8" customHeight="1">
      <c r="A262" s="40"/>
      <c r="B262" s="46"/>
      <c r="C262" s="308" t="s">
        <v>19</v>
      </c>
      <c r="D262" s="308" t="s">
        <v>1759</v>
      </c>
      <c r="E262" s="19" t="s">
        <v>19</v>
      </c>
      <c r="F262" s="309">
        <v>60</v>
      </c>
      <c r="G262" s="40"/>
      <c r="H262" s="46"/>
    </row>
    <row r="263" s="2" customFormat="1" ht="16.8" customHeight="1">
      <c r="A263" s="40"/>
      <c r="B263" s="46"/>
      <c r="C263" s="308" t="s">
        <v>19</v>
      </c>
      <c r="D263" s="308" t="s">
        <v>1760</v>
      </c>
      <c r="E263" s="19" t="s">
        <v>19</v>
      </c>
      <c r="F263" s="309">
        <v>6.5</v>
      </c>
      <c r="G263" s="40"/>
      <c r="H263" s="46"/>
    </row>
    <row r="264" s="2" customFormat="1" ht="16.8" customHeight="1">
      <c r="A264" s="40"/>
      <c r="B264" s="46"/>
      <c r="C264" s="308" t="s">
        <v>19</v>
      </c>
      <c r="D264" s="308" t="s">
        <v>1761</v>
      </c>
      <c r="E264" s="19" t="s">
        <v>19</v>
      </c>
      <c r="F264" s="309">
        <v>120</v>
      </c>
      <c r="G264" s="40"/>
      <c r="H264" s="46"/>
    </row>
    <row r="265" s="2" customFormat="1" ht="16.8" customHeight="1">
      <c r="A265" s="40"/>
      <c r="B265" s="46"/>
      <c r="C265" s="308" t="s">
        <v>19</v>
      </c>
      <c r="D265" s="308" t="s">
        <v>1762</v>
      </c>
      <c r="E265" s="19" t="s">
        <v>19</v>
      </c>
      <c r="F265" s="309">
        <v>24</v>
      </c>
      <c r="G265" s="40"/>
      <c r="H265" s="46"/>
    </row>
    <row r="266" s="2" customFormat="1" ht="16.8" customHeight="1">
      <c r="A266" s="40"/>
      <c r="B266" s="46"/>
      <c r="C266" s="308" t="s">
        <v>1042</v>
      </c>
      <c r="D266" s="308" t="s">
        <v>175</v>
      </c>
      <c r="E266" s="19" t="s">
        <v>19</v>
      </c>
      <c r="F266" s="309">
        <v>210.5</v>
      </c>
      <c r="G266" s="40"/>
      <c r="H266" s="46"/>
    </row>
    <row r="267" s="2" customFormat="1" ht="16.8" customHeight="1">
      <c r="A267" s="40"/>
      <c r="B267" s="46"/>
      <c r="C267" s="310" t="s">
        <v>4200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08" t="s">
        <v>1756</v>
      </c>
      <c r="D268" s="308" t="s">
        <v>4269</v>
      </c>
      <c r="E268" s="19" t="s">
        <v>169</v>
      </c>
      <c r="F268" s="309">
        <v>210.5</v>
      </c>
      <c r="G268" s="40"/>
      <c r="H268" s="46"/>
    </row>
    <row r="269" s="2" customFormat="1" ht="16.8" customHeight="1">
      <c r="A269" s="40"/>
      <c r="B269" s="46"/>
      <c r="C269" s="308" t="s">
        <v>1818</v>
      </c>
      <c r="D269" s="308" t="s">
        <v>4270</v>
      </c>
      <c r="E269" s="19" t="s">
        <v>169</v>
      </c>
      <c r="F269" s="309">
        <v>280.5</v>
      </c>
      <c r="G269" s="40"/>
      <c r="H269" s="46"/>
    </row>
    <row r="270" s="2" customFormat="1" ht="16.8" customHeight="1">
      <c r="A270" s="40"/>
      <c r="B270" s="46"/>
      <c r="C270" s="308" t="s">
        <v>1842</v>
      </c>
      <c r="D270" s="308" t="s">
        <v>4255</v>
      </c>
      <c r="E270" s="19" t="s">
        <v>169</v>
      </c>
      <c r="F270" s="309">
        <v>2638.5</v>
      </c>
      <c r="G270" s="40"/>
      <c r="H270" s="46"/>
    </row>
    <row r="271" s="2" customFormat="1" ht="16.8" customHeight="1">
      <c r="A271" s="40"/>
      <c r="B271" s="46"/>
      <c r="C271" s="304" t="s">
        <v>1045</v>
      </c>
      <c r="D271" s="305" t="s">
        <v>1046</v>
      </c>
      <c r="E271" s="306" t="s">
        <v>19</v>
      </c>
      <c r="F271" s="307">
        <v>70</v>
      </c>
      <c r="G271" s="40"/>
      <c r="H271" s="46"/>
    </row>
    <row r="272" s="2" customFormat="1" ht="16.8" customHeight="1">
      <c r="A272" s="40"/>
      <c r="B272" s="46"/>
      <c r="C272" s="308" t="s">
        <v>19</v>
      </c>
      <c r="D272" s="308" t="s">
        <v>1775</v>
      </c>
      <c r="E272" s="19" t="s">
        <v>19</v>
      </c>
      <c r="F272" s="309">
        <v>70</v>
      </c>
      <c r="G272" s="40"/>
      <c r="H272" s="46"/>
    </row>
    <row r="273" s="2" customFormat="1" ht="16.8" customHeight="1">
      <c r="A273" s="40"/>
      <c r="B273" s="46"/>
      <c r="C273" s="308" t="s">
        <v>1045</v>
      </c>
      <c r="D273" s="308" t="s">
        <v>175</v>
      </c>
      <c r="E273" s="19" t="s">
        <v>19</v>
      </c>
      <c r="F273" s="309">
        <v>70</v>
      </c>
      <c r="G273" s="40"/>
      <c r="H273" s="46"/>
    </row>
    <row r="274" s="2" customFormat="1" ht="16.8" customHeight="1">
      <c r="A274" s="40"/>
      <c r="B274" s="46"/>
      <c r="C274" s="310" t="s">
        <v>4200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308" t="s">
        <v>1772</v>
      </c>
      <c r="D275" s="308" t="s">
        <v>4271</v>
      </c>
      <c r="E275" s="19" t="s">
        <v>169</v>
      </c>
      <c r="F275" s="309">
        <v>70</v>
      </c>
      <c r="G275" s="40"/>
      <c r="H275" s="46"/>
    </row>
    <row r="276" s="2" customFormat="1" ht="16.8" customHeight="1">
      <c r="A276" s="40"/>
      <c r="B276" s="46"/>
      <c r="C276" s="308" t="s">
        <v>1818</v>
      </c>
      <c r="D276" s="308" t="s">
        <v>4270</v>
      </c>
      <c r="E276" s="19" t="s">
        <v>169</v>
      </c>
      <c r="F276" s="309">
        <v>280.5</v>
      </c>
      <c r="G276" s="40"/>
      <c r="H276" s="46"/>
    </row>
    <row r="277" s="2" customFormat="1" ht="16.8" customHeight="1">
      <c r="A277" s="40"/>
      <c r="B277" s="46"/>
      <c r="C277" s="308" t="s">
        <v>1842</v>
      </c>
      <c r="D277" s="308" t="s">
        <v>4255</v>
      </c>
      <c r="E277" s="19" t="s">
        <v>169</v>
      </c>
      <c r="F277" s="309">
        <v>2638.5</v>
      </c>
      <c r="G277" s="40"/>
      <c r="H277" s="46"/>
    </row>
    <row r="278" s="2" customFormat="1" ht="26.4" customHeight="1">
      <c r="A278" s="40"/>
      <c r="B278" s="46"/>
      <c r="C278" s="303" t="s">
        <v>4272</v>
      </c>
      <c r="D278" s="303" t="s">
        <v>86</v>
      </c>
      <c r="E278" s="40"/>
      <c r="F278" s="40"/>
      <c r="G278" s="40"/>
      <c r="H278" s="46"/>
    </row>
    <row r="279" s="2" customFormat="1" ht="16.8" customHeight="1">
      <c r="A279" s="40"/>
      <c r="B279" s="46"/>
      <c r="C279" s="304" t="s">
        <v>4273</v>
      </c>
      <c r="D279" s="305" t="s">
        <v>4274</v>
      </c>
      <c r="E279" s="306" t="s">
        <v>19</v>
      </c>
      <c r="F279" s="307">
        <v>162</v>
      </c>
      <c r="G279" s="40"/>
      <c r="H279" s="46"/>
    </row>
    <row r="280" s="2" customFormat="1" ht="16.8" customHeight="1">
      <c r="A280" s="40"/>
      <c r="B280" s="46"/>
      <c r="C280" s="304" t="s">
        <v>4275</v>
      </c>
      <c r="D280" s="305" t="s">
        <v>4276</v>
      </c>
      <c r="E280" s="306" t="s">
        <v>19</v>
      </c>
      <c r="F280" s="307">
        <v>379.30000000000001</v>
      </c>
      <c r="G280" s="40"/>
      <c r="H280" s="46"/>
    </row>
    <row r="281" s="2" customFormat="1" ht="16.8" customHeight="1">
      <c r="A281" s="40"/>
      <c r="B281" s="46"/>
      <c r="C281" s="304" t="s">
        <v>4277</v>
      </c>
      <c r="D281" s="305" t="s">
        <v>4278</v>
      </c>
      <c r="E281" s="306" t="s">
        <v>19</v>
      </c>
      <c r="F281" s="307">
        <v>173.80000000000001</v>
      </c>
      <c r="G281" s="40"/>
      <c r="H281" s="46"/>
    </row>
    <row r="282" s="2" customFormat="1" ht="16.8" customHeight="1">
      <c r="A282" s="40"/>
      <c r="B282" s="46"/>
      <c r="C282" s="304" t="s">
        <v>4279</v>
      </c>
      <c r="D282" s="305" t="s">
        <v>4280</v>
      </c>
      <c r="E282" s="306" t="s">
        <v>19</v>
      </c>
      <c r="F282" s="307">
        <v>57</v>
      </c>
      <c r="G282" s="40"/>
      <c r="H282" s="46"/>
    </row>
    <row r="283" s="2" customFormat="1" ht="16.8" customHeight="1">
      <c r="A283" s="40"/>
      <c r="B283" s="46"/>
      <c r="C283" s="304" t="s">
        <v>4281</v>
      </c>
      <c r="D283" s="305" t="s">
        <v>4282</v>
      </c>
      <c r="E283" s="306" t="s">
        <v>19</v>
      </c>
      <c r="F283" s="307">
        <v>45</v>
      </c>
      <c r="G283" s="40"/>
      <c r="H283" s="46"/>
    </row>
    <row r="284" s="2" customFormat="1" ht="16.8" customHeight="1">
      <c r="A284" s="40"/>
      <c r="B284" s="46"/>
      <c r="C284" s="304" t="s">
        <v>4283</v>
      </c>
      <c r="D284" s="305" t="s">
        <v>4284</v>
      </c>
      <c r="E284" s="306" t="s">
        <v>19</v>
      </c>
      <c r="F284" s="307">
        <v>1</v>
      </c>
      <c r="G284" s="40"/>
      <c r="H284" s="46"/>
    </row>
    <row r="285" s="2" customFormat="1" ht="26.4" customHeight="1">
      <c r="A285" s="40"/>
      <c r="B285" s="46"/>
      <c r="C285" s="303" t="s">
        <v>4285</v>
      </c>
      <c r="D285" s="303" t="s">
        <v>104</v>
      </c>
      <c r="E285" s="40"/>
      <c r="F285" s="40"/>
      <c r="G285" s="40"/>
      <c r="H285" s="46"/>
    </row>
    <row r="286" s="2" customFormat="1" ht="16.8" customHeight="1">
      <c r="A286" s="40"/>
      <c r="B286" s="46"/>
      <c r="C286" s="304" t="s">
        <v>4286</v>
      </c>
      <c r="D286" s="305" t="s">
        <v>4287</v>
      </c>
      <c r="E286" s="306" t="s">
        <v>19</v>
      </c>
      <c r="F286" s="307">
        <v>526</v>
      </c>
      <c r="G286" s="40"/>
      <c r="H286" s="46"/>
    </row>
    <row r="287" s="2" customFormat="1" ht="16.8" customHeight="1">
      <c r="A287" s="40"/>
      <c r="B287" s="46"/>
      <c r="C287" s="304" t="s">
        <v>4288</v>
      </c>
      <c r="D287" s="305" t="s">
        <v>4289</v>
      </c>
      <c r="E287" s="306" t="s">
        <v>19</v>
      </c>
      <c r="F287" s="307">
        <v>300.5</v>
      </c>
      <c r="G287" s="40"/>
      <c r="H287" s="46"/>
    </row>
    <row r="288" s="2" customFormat="1" ht="16.8" customHeight="1">
      <c r="A288" s="40"/>
      <c r="B288" s="46"/>
      <c r="C288" s="304" t="s">
        <v>4290</v>
      </c>
      <c r="D288" s="305" t="s">
        <v>4291</v>
      </c>
      <c r="E288" s="306" t="s">
        <v>19</v>
      </c>
      <c r="F288" s="307">
        <v>90</v>
      </c>
      <c r="G288" s="40"/>
      <c r="H288" s="46"/>
    </row>
    <row r="289" s="2" customFormat="1" ht="16.8" customHeight="1">
      <c r="A289" s="40"/>
      <c r="B289" s="46"/>
      <c r="C289" s="304" t="s">
        <v>4292</v>
      </c>
      <c r="D289" s="305" t="s">
        <v>4293</v>
      </c>
      <c r="E289" s="306" t="s">
        <v>19</v>
      </c>
      <c r="F289" s="307">
        <v>64</v>
      </c>
      <c r="G289" s="40"/>
      <c r="H289" s="46"/>
    </row>
    <row r="290" s="2" customFormat="1" ht="16.8" customHeight="1">
      <c r="A290" s="40"/>
      <c r="B290" s="46"/>
      <c r="C290" s="304" t="s">
        <v>3804</v>
      </c>
      <c r="D290" s="305" t="s">
        <v>3805</v>
      </c>
      <c r="E290" s="306" t="s">
        <v>19</v>
      </c>
      <c r="F290" s="307">
        <v>692</v>
      </c>
      <c r="G290" s="40"/>
      <c r="H290" s="46"/>
    </row>
    <row r="291" s="2" customFormat="1" ht="16.8" customHeight="1">
      <c r="A291" s="40"/>
      <c r="B291" s="46"/>
      <c r="C291" s="308" t="s">
        <v>19</v>
      </c>
      <c r="D291" s="308" t="s">
        <v>3917</v>
      </c>
      <c r="E291" s="19" t="s">
        <v>19</v>
      </c>
      <c r="F291" s="309">
        <v>420</v>
      </c>
      <c r="G291" s="40"/>
      <c r="H291" s="46"/>
    </row>
    <row r="292" s="2" customFormat="1" ht="16.8" customHeight="1">
      <c r="A292" s="40"/>
      <c r="B292" s="46"/>
      <c r="C292" s="308" t="s">
        <v>19</v>
      </c>
      <c r="D292" s="308" t="s">
        <v>3918</v>
      </c>
      <c r="E292" s="19" t="s">
        <v>19</v>
      </c>
      <c r="F292" s="309">
        <v>4</v>
      </c>
      <c r="G292" s="40"/>
      <c r="H292" s="46"/>
    </row>
    <row r="293" s="2" customFormat="1" ht="16.8" customHeight="1">
      <c r="A293" s="40"/>
      <c r="B293" s="46"/>
      <c r="C293" s="308" t="s">
        <v>19</v>
      </c>
      <c r="D293" s="308" t="s">
        <v>3919</v>
      </c>
      <c r="E293" s="19" t="s">
        <v>19</v>
      </c>
      <c r="F293" s="309">
        <v>8</v>
      </c>
      <c r="G293" s="40"/>
      <c r="H293" s="46"/>
    </row>
    <row r="294" s="2" customFormat="1" ht="16.8" customHeight="1">
      <c r="A294" s="40"/>
      <c r="B294" s="46"/>
      <c r="C294" s="308" t="s">
        <v>19</v>
      </c>
      <c r="D294" s="308" t="s">
        <v>3920</v>
      </c>
      <c r="E294" s="19" t="s">
        <v>19</v>
      </c>
      <c r="F294" s="309">
        <v>260</v>
      </c>
      <c r="G294" s="40"/>
      <c r="H294" s="46"/>
    </row>
    <row r="295" s="2" customFormat="1" ht="16.8" customHeight="1">
      <c r="A295" s="40"/>
      <c r="B295" s="46"/>
      <c r="C295" s="308" t="s">
        <v>3804</v>
      </c>
      <c r="D295" s="308" t="s">
        <v>175</v>
      </c>
      <c r="E295" s="19" t="s">
        <v>19</v>
      </c>
      <c r="F295" s="309">
        <v>692</v>
      </c>
      <c r="G295" s="40"/>
      <c r="H295" s="46"/>
    </row>
    <row r="296" s="2" customFormat="1" ht="16.8" customHeight="1">
      <c r="A296" s="40"/>
      <c r="B296" s="46"/>
      <c r="C296" s="310" t="s">
        <v>4200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8" t="s">
        <v>3914</v>
      </c>
      <c r="D297" s="308" t="s">
        <v>4294</v>
      </c>
      <c r="E297" s="19" t="s">
        <v>169</v>
      </c>
      <c r="F297" s="309">
        <v>692</v>
      </c>
      <c r="G297" s="40"/>
      <c r="H297" s="46"/>
    </row>
    <row r="298" s="2" customFormat="1" ht="16.8" customHeight="1">
      <c r="A298" s="40"/>
      <c r="B298" s="46"/>
      <c r="C298" s="308" t="s">
        <v>3834</v>
      </c>
      <c r="D298" s="308" t="s">
        <v>4295</v>
      </c>
      <c r="E298" s="19" t="s">
        <v>169</v>
      </c>
      <c r="F298" s="309">
        <v>1145</v>
      </c>
      <c r="G298" s="40"/>
      <c r="H298" s="46"/>
    </row>
    <row r="299" s="2" customFormat="1" ht="16.8" customHeight="1">
      <c r="A299" s="40"/>
      <c r="B299" s="46"/>
      <c r="C299" s="308" t="s">
        <v>3847</v>
      </c>
      <c r="D299" s="308" t="s">
        <v>4296</v>
      </c>
      <c r="E299" s="19" t="s">
        <v>178</v>
      </c>
      <c r="F299" s="309">
        <v>594.54999999999995</v>
      </c>
      <c r="G299" s="40"/>
      <c r="H299" s="46"/>
    </row>
    <row r="300" s="2" customFormat="1" ht="16.8" customHeight="1">
      <c r="A300" s="40"/>
      <c r="B300" s="46"/>
      <c r="C300" s="308" t="s">
        <v>3866</v>
      </c>
      <c r="D300" s="308" t="s">
        <v>4297</v>
      </c>
      <c r="E300" s="19" t="s">
        <v>169</v>
      </c>
      <c r="F300" s="309">
        <v>1110</v>
      </c>
      <c r="G300" s="40"/>
      <c r="H300" s="46"/>
    </row>
    <row r="301" s="2" customFormat="1">
      <c r="A301" s="40"/>
      <c r="B301" s="46"/>
      <c r="C301" s="308" t="s">
        <v>3878</v>
      </c>
      <c r="D301" s="308" t="s">
        <v>4298</v>
      </c>
      <c r="E301" s="19" t="s">
        <v>169</v>
      </c>
      <c r="F301" s="309">
        <v>1095</v>
      </c>
      <c r="G301" s="40"/>
      <c r="H301" s="46"/>
    </row>
    <row r="302" s="2" customFormat="1" ht="16.8" customHeight="1">
      <c r="A302" s="40"/>
      <c r="B302" s="46"/>
      <c r="C302" s="308" t="s">
        <v>3894</v>
      </c>
      <c r="D302" s="308" t="s">
        <v>4299</v>
      </c>
      <c r="E302" s="19" t="s">
        <v>169</v>
      </c>
      <c r="F302" s="309">
        <v>707</v>
      </c>
      <c r="G302" s="40"/>
      <c r="H302" s="46"/>
    </row>
    <row r="303" s="2" customFormat="1" ht="16.8" customHeight="1">
      <c r="A303" s="40"/>
      <c r="B303" s="46"/>
      <c r="C303" s="304" t="s">
        <v>4300</v>
      </c>
      <c r="D303" s="305" t="s">
        <v>3805</v>
      </c>
      <c r="E303" s="306" t="s">
        <v>19</v>
      </c>
      <c r="F303" s="307">
        <v>761.29999999999995</v>
      </c>
      <c r="G303" s="40"/>
      <c r="H303" s="46"/>
    </row>
    <row r="304" s="2" customFormat="1" ht="16.8" customHeight="1">
      <c r="A304" s="40"/>
      <c r="B304" s="46"/>
      <c r="C304" s="304" t="s">
        <v>3807</v>
      </c>
      <c r="D304" s="305" t="s">
        <v>3808</v>
      </c>
      <c r="E304" s="306" t="s">
        <v>19</v>
      </c>
      <c r="F304" s="307">
        <v>220</v>
      </c>
      <c r="G304" s="40"/>
      <c r="H304" s="46"/>
    </row>
    <row r="305" s="2" customFormat="1" ht="16.8" customHeight="1">
      <c r="A305" s="40"/>
      <c r="B305" s="46"/>
      <c r="C305" s="308" t="s">
        <v>19</v>
      </c>
      <c r="D305" s="308" t="s">
        <v>3936</v>
      </c>
      <c r="E305" s="19" t="s">
        <v>19</v>
      </c>
      <c r="F305" s="309">
        <v>0</v>
      </c>
      <c r="G305" s="40"/>
      <c r="H305" s="46"/>
    </row>
    <row r="306" s="2" customFormat="1" ht="16.8" customHeight="1">
      <c r="A306" s="40"/>
      <c r="B306" s="46"/>
      <c r="C306" s="308" t="s">
        <v>19</v>
      </c>
      <c r="D306" s="308" t="s">
        <v>3937</v>
      </c>
      <c r="E306" s="19" t="s">
        <v>19</v>
      </c>
      <c r="F306" s="309">
        <v>80</v>
      </c>
      <c r="G306" s="40"/>
      <c r="H306" s="46"/>
    </row>
    <row r="307" s="2" customFormat="1" ht="16.8" customHeight="1">
      <c r="A307" s="40"/>
      <c r="B307" s="46"/>
      <c r="C307" s="308" t="s">
        <v>19</v>
      </c>
      <c r="D307" s="308" t="s">
        <v>3938</v>
      </c>
      <c r="E307" s="19" t="s">
        <v>19</v>
      </c>
      <c r="F307" s="309">
        <v>60</v>
      </c>
      <c r="G307" s="40"/>
      <c r="H307" s="46"/>
    </row>
    <row r="308" s="2" customFormat="1" ht="16.8" customHeight="1">
      <c r="A308" s="40"/>
      <c r="B308" s="46"/>
      <c r="C308" s="308" t="s">
        <v>19</v>
      </c>
      <c r="D308" s="308" t="s">
        <v>3939</v>
      </c>
      <c r="E308" s="19" t="s">
        <v>19</v>
      </c>
      <c r="F308" s="309">
        <v>80</v>
      </c>
      <c r="G308" s="40"/>
      <c r="H308" s="46"/>
    </row>
    <row r="309" s="2" customFormat="1" ht="16.8" customHeight="1">
      <c r="A309" s="40"/>
      <c r="B309" s="46"/>
      <c r="C309" s="308" t="s">
        <v>3807</v>
      </c>
      <c r="D309" s="308" t="s">
        <v>175</v>
      </c>
      <c r="E309" s="19" t="s">
        <v>19</v>
      </c>
      <c r="F309" s="309">
        <v>220</v>
      </c>
      <c r="G309" s="40"/>
      <c r="H309" s="46"/>
    </row>
    <row r="310" s="2" customFormat="1" ht="16.8" customHeight="1">
      <c r="A310" s="40"/>
      <c r="B310" s="46"/>
      <c r="C310" s="310" t="s">
        <v>4200</v>
      </c>
      <c r="D310" s="40"/>
      <c r="E310" s="40"/>
      <c r="F310" s="40"/>
      <c r="G310" s="40"/>
      <c r="H310" s="46"/>
    </row>
    <row r="311" s="2" customFormat="1" ht="16.8" customHeight="1">
      <c r="A311" s="40"/>
      <c r="B311" s="46"/>
      <c r="C311" s="308" t="s">
        <v>3933</v>
      </c>
      <c r="D311" s="308" t="s">
        <v>4301</v>
      </c>
      <c r="E311" s="19" t="s">
        <v>169</v>
      </c>
      <c r="F311" s="309">
        <v>220</v>
      </c>
      <c r="G311" s="40"/>
      <c r="H311" s="46"/>
    </row>
    <row r="312" s="2" customFormat="1" ht="16.8" customHeight="1">
      <c r="A312" s="40"/>
      <c r="B312" s="46"/>
      <c r="C312" s="308" t="s">
        <v>3834</v>
      </c>
      <c r="D312" s="308" t="s">
        <v>4295</v>
      </c>
      <c r="E312" s="19" t="s">
        <v>169</v>
      </c>
      <c r="F312" s="309">
        <v>1145</v>
      </c>
      <c r="G312" s="40"/>
      <c r="H312" s="46"/>
    </row>
    <row r="313" s="2" customFormat="1" ht="16.8" customHeight="1">
      <c r="A313" s="40"/>
      <c r="B313" s="46"/>
      <c r="C313" s="308" t="s">
        <v>3847</v>
      </c>
      <c r="D313" s="308" t="s">
        <v>4296</v>
      </c>
      <c r="E313" s="19" t="s">
        <v>178</v>
      </c>
      <c r="F313" s="309">
        <v>594.54999999999995</v>
      </c>
      <c r="G313" s="40"/>
      <c r="H313" s="46"/>
    </row>
    <row r="314" s="2" customFormat="1" ht="16.8" customHeight="1">
      <c r="A314" s="40"/>
      <c r="B314" s="46"/>
      <c r="C314" s="308" t="s">
        <v>3866</v>
      </c>
      <c r="D314" s="308" t="s">
        <v>4297</v>
      </c>
      <c r="E314" s="19" t="s">
        <v>169</v>
      </c>
      <c r="F314" s="309">
        <v>1110</v>
      </c>
      <c r="G314" s="40"/>
      <c r="H314" s="46"/>
    </row>
    <row r="315" s="2" customFormat="1">
      <c r="A315" s="40"/>
      <c r="B315" s="46"/>
      <c r="C315" s="308" t="s">
        <v>3878</v>
      </c>
      <c r="D315" s="308" t="s">
        <v>4298</v>
      </c>
      <c r="E315" s="19" t="s">
        <v>169</v>
      </c>
      <c r="F315" s="309">
        <v>1095</v>
      </c>
      <c r="G315" s="40"/>
      <c r="H315" s="46"/>
    </row>
    <row r="316" s="2" customFormat="1">
      <c r="A316" s="40"/>
      <c r="B316" s="46"/>
      <c r="C316" s="308" t="s">
        <v>3887</v>
      </c>
      <c r="D316" s="308" t="s">
        <v>4302</v>
      </c>
      <c r="E316" s="19" t="s">
        <v>169</v>
      </c>
      <c r="F316" s="309">
        <v>403</v>
      </c>
      <c r="G316" s="40"/>
      <c r="H316" s="46"/>
    </row>
    <row r="317" s="2" customFormat="1" ht="16.8" customHeight="1">
      <c r="A317" s="40"/>
      <c r="B317" s="46"/>
      <c r="C317" s="308" t="s">
        <v>3898</v>
      </c>
      <c r="D317" s="308" t="s">
        <v>4303</v>
      </c>
      <c r="E317" s="19" t="s">
        <v>169</v>
      </c>
      <c r="F317" s="309">
        <v>403</v>
      </c>
      <c r="G317" s="40"/>
      <c r="H317" s="46"/>
    </row>
    <row r="318" s="2" customFormat="1" ht="16.8" customHeight="1">
      <c r="A318" s="40"/>
      <c r="B318" s="46"/>
      <c r="C318" s="308" t="s">
        <v>3903</v>
      </c>
      <c r="D318" s="308" t="s">
        <v>4304</v>
      </c>
      <c r="E318" s="19" t="s">
        <v>169</v>
      </c>
      <c r="F318" s="309">
        <v>403</v>
      </c>
      <c r="G318" s="40"/>
      <c r="H318" s="46"/>
    </row>
    <row r="319" s="2" customFormat="1" ht="16.8" customHeight="1">
      <c r="A319" s="40"/>
      <c r="B319" s="46"/>
      <c r="C319" s="308" t="s">
        <v>3940</v>
      </c>
      <c r="D319" s="308" t="s">
        <v>3941</v>
      </c>
      <c r="E319" s="19" t="s">
        <v>169</v>
      </c>
      <c r="F319" s="309">
        <v>264</v>
      </c>
      <c r="G319" s="40"/>
      <c r="H319" s="46"/>
    </row>
    <row r="320" s="2" customFormat="1" ht="16.8" customHeight="1">
      <c r="A320" s="40"/>
      <c r="B320" s="46"/>
      <c r="C320" s="304" t="s">
        <v>4305</v>
      </c>
      <c r="D320" s="305" t="s">
        <v>3808</v>
      </c>
      <c r="E320" s="306" t="s">
        <v>19</v>
      </c>
      <c r="F320" s="307">
        <v>64</v>
      </c>
      <c r="G320" s="40"/>
      <c r="H320" s="46"/>
    </row>
    <row r="321" s="2" customFormat="1" ht="16.8" customHeight="1">
      <c r="A321" s="40"/>
      <c r="B321" s="46"/>
      <c r="C321" s="304" t="s">
        <v>4306</v>
      </c>
      <c r="D321" s="305" t="s">
        <v>4307</v>
      </c>
      <c r="E321" s="306" t="s">
        <v>19</v>
      </c>
      <c r="F321" s="307">
        <v>1689</v>
      </c>
      <c r="G321" s="40"/>
      <c r="H321" s="46"/>
    </row>
    <row r="322" s="2" customFormat="1" ht="16.8" customHeight="1">
      <c r="A322" s="40"/>
      <c r="B322" s="46"/>
      <c r="C322" s="304" t="s">
        <v>3809</v>
      </c>
      <c r="D322" s="305" t="s">
        <v>3810</v>
      </c>
      <c r="E322" s="306" t="s">
        <v>19</v>
      </c>
      <c r="F322" s="307">
        <v>38</v>
      </c>
      <c r="G322" s="40"/>
      <c r="H322" s="46"/>
    </row>
    <row r="323" s="2" customFormat="1" ht="16.8" customHeight="1">
      <c r="A323" s="40"/>
      <c r="B323" s="46"/>
      <c r="C323" s="308" t="s">
        <v>19</v>
      </c>
      <c r="D323" s="308" t="s">
        <v>3947</v>
      </c>
      <c r="E323" s="19" t="s">
        <v>19</v>
      </c>
      <c r="F323" s="309">
        <v>38</v>
      </c>
      <c r="G323" s="40"/>
      <c r="H323" s="46"/>
    </row>
    <row r="324" s="2" customFormat="1" ht="16.8" customHeight="1">
      <c r="A324" s="40"/>
      <c r="B324" s="46"/>
      <c r="C324" s="308" t="s">
        <v>3809</v>
      </c>
      <c r="D324" s="308" t="s">
        <v>175</v>
      </c>
      <c r="E324" s="19" t="s">
        <v>19</v>
      </c>
      <c r="F324" s="309">
        <v>38</v>
      </c>
      <c r="G324" s="40"/>
      <c r="H324" s="46"/>
    </row>
    <row r="325" s="2" customFormat="1" ht="16.8" customHeight="1">
      <c r="A325" s="40"/>
      <c r="B325" s="46"/>
      <c r="C325" s="310" t="s">
        <v>4200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08" t="s">
        <v>3944</v>
      </c>
      <c r="D326" s="308" t="s">
        <v>4308</v>
      </c>
      <c r="E326" s="19" t="s">
        <v>169</v>
      </c>
      <c r="F326" s="309">
        <v>38</v>
      </c>
      <c r="G326" s="40"/>
      <c r="H326" s="46"/>
    </row>
    <row r="327" s="2" customFormat="1" ht="16.8" customHeight="1">
      <c r="A327" s="40"/>
      <c r="B327" s="46"/>
      <c r="C327" s="308" t="s">
        <v>3834</v>
      </c>
      <c r="D327" s="308" t="s">
        <v>4295</v>
      </c>
      <c r="E327" s="19" t="s">
        <v>169</v>
      </c>
      <c r="F327" s="309">
        <v>1145</v>
      </c>
      <c r="G327" s="40"/>
      <c r="H327" s="46"/>
    </row>
    <row r="328" s="2" customFormat="1" ht="16.8" customHeight="1">
      <c r="A328" s="40"/>
      <c r="B328" s="46"/>
      <c r="C328" s="308" t="s">
        <v>3847</v>
      </c>
      <c r="D328" s="308" t="s">
        <v>4296</v>
      </c>
      <c r="E328" s="19" t="s">
        <v>178</v>
      </c>
      <c r="F328" s="309">
        <v>594.54999999999995</v>
      </c>
      <c r="G328" s="40"/>
      <c r="H328" s="46"/>
    </row>
    <row r="329" s="2" customFormat="1" ht="16.8" customHeight="1">
      <c r="A329" s="40"/>
      <c r="B329" s="46"/>
      <c r="C329" s="308" t="s">
        <v>3866</v>
      </c>
      <c r="D329" s="308" t="s">
        <v>4297</v>
      </c>
      <c r="E329" s="19" t="s">
        <v>169</v>
      </c>
      <c r="F329" s="309">
        <v>1110</v>
      </c>
      <c r="G329" s="40"/>
      <c r="H329" s="46"/>
    </row>
    <row r="330" s="2" customFormat="1">
      <c r="A330" s="40"/>
      <c r="B330" s="46"/>
      <c r="C330" s="308" t="s">
        <v>3878</v>
      </c>
      <c r="D330" s="308" t="s">
        <v>4298</v>
      </c>
      <c r="E330" s="19" t="s">
        <v>169</v>
      </c>
      <c r="F330" s="309">
        <v>1095</v>
      </c>
      <c r="G330" s="40"/>
      <c r="H330" s="46"/>
    </row>
    <row r="331" s="2" customFormat="1">
      <c r="A331" s="40"/>
      <c r="B331" s="46"/>
      <c r="C331" s="308" t="s">
        <v>3887</v>
      </c>
      <c r="D331" s="308" t="s">
        <v>4302</v>
      </c>
      <c r="E331" s="19" t="s">
        <v>169</v>
      </c>
      <c r="F331" s="309">
        <v>403</v>
      </c>
      <c r="G331" s="40"/>
      <c r="H331" s="46"/>
    </row>
    <row r="332" s="2" customFormat="1" ht="16.8" customHeight="1">
      <c r="A332" s="40"/>
      <c r="B332" s="46"/>
      <c r="C332" s="308" t="s">
        <v>3898</v>
      </c>
      <c r="D332" s="308" t="s">
        <v>4303</v>
      </c>
      <c r="E332" s="19" t="s">
        <v>169</v>
      </c>
      <c r="F332" s="309">
        <v>403</v>
      </c>
      <c r="G332" s="40"/>
      <c r="H332" s="46"/>
    </row>
    <row r="333" s="2" customFormat="1" ht="16.8" customHeight="1">
      <c r="A333" s="40"/>
      <c r="B333" s="46"/>
      <c r="C333" s="308" t="s">
        <v>3903</v>
      </c>
      <c r="D333" s="308" t="s">
        <v>4304</v>
      </c>
      <c r="E333" s="19" t="s">
        <v>169</v>
      </c>
      <c r="F333" s="309">
        <v>403</v>
      </c>
      <c r="G333" s="40"/>
      <c r="H333" s="46"/>
    </row>
    <row r="334" s="2" customFormat="1" ht="16.8" customHeight="1">
      <c r="A334" s="40"/>
      <c r="B334" s="46"/>
      <c r="C334" s="308" t="s">
        <v>3948</v>
      </c>
      <c r="D334" s="308" t="s">
        <v>3949</v>
      </c>
      <c r="E334" s="19" t="s">
        <v>169</v>
      </c>
      <c r="F334" s="309">
        <v>41.799999999999997</v>
      </c>
      <c r="G334" s="40"/>
      <c r="H334" s="46"/>
    </row>
    <row r="335" s="2" customFormat="1" ht="16.8" customHeight="1">
      <c r="A335" s="40"/>
      <c r="B335" s="46"/>
      <c r="C335" s="304" t="s">
        <v>4275</v>
      </c>
      <c r="D335" s="305" t="s">
        <v>4276</v>
      </c>
      <c r="E335" s="306" t="s">
        <v>19</v>
      </c>
      <c r="F335" s="307">
        <v>379.30000000000001</v>
      </c>
      <c r="G335" s="40"/>
      <c r="H335" s="46"/>
    </row>
    <row r="336" s="2" customFormat="1" ht="16.8" customHeight="1">
      <c r="A336" s="40"/>
      <c r="B336" s="46"/>
      <c r="C336" s="304" t="s">
        <v>3811</v>
      </c>
      <c r="D336" s="305" t="s">
        <v>3812</v>
      </c>
      <c r="E336" s="306" t="s">
        <v>19</v>
      </c>
      <c r="F336" s="307">
        <v>594.54999999999995</v>
      </c>
      <c r="G336" s="40"/>
      <c r="H336" s="46"/>
    </row>
    <row r="337" s="2" customFormat="1" ht="16.8" customHeight="1">
      <c r="A337" s="40"/>
      <c r="B337" s="46"/>
      <c r="C337" s="308" t="s">
        <v>19</v>
      </c>
      <c r="D337" s="308" t="s">
        <v>3850</v>
      </c>
      <c r="E337" s="19" t="s">
        <v>19</v>
      </c>
      <c r="F337" s="309">
        <v>346</v>
      </c>
      <c r="G337" s="40"/>
      <c r="H337" s="46"/>
    </row>
    <row r="338" s="2" customFormat="1" ht="16.8" customHeight="1">
      <c r="A338" s="40"/>
      <c r="B338" s="46"/>
      <c r="C338" s="308" t="s">
        <v>19</v>
      </c>
      <c r="D338" s="308" t="s">
        <v>3851</v>
      </c>
      <c r="E338" s="19" t="s">
        <v>19</v>
      </c>
      <c r="F338" s="309">
        <v>132</v>
      </c>
      <c r="G338" s="40"/>
      <c r="H338" s="46"/>
    </row>
    <row r="339" s="2" customFormat="1" ht="16.8" customHeight="1">
      <c r="A339" s="40"/>
      <c r="B339" s="46"/>
      <c r="C339" s="308" t="s">
        <v>19</v>
      </c>
      <c r="D339" s="308" t="s">
        <v>3852</v>
      </c>
      <c r="E339" s="19" t="s">
        <v>19</v>
      </c>
      <c r="F339" s="309">
        <v>22.800000000000001</v>
      </c>
      <c r="G339" s="40"/>
      <c r="H339" s="46"/>
    </row>
    <row r="340" s="2" customFormat="1" ht="16.8" customHeight="1">
      <c r="A340" s="40"/>
      <c r="B340" s="46"/>
      <c r="C340" s="308" t="s">
        <v>19</v>
      </c>
      <c r="D340" s="308" t="s">
        <v>3853</v>
      </c>
      <c r="E340" s="19" t="s">
        <v>19</v>
      </c>
      <c r="F340" s="309">
        <v>6.75</v>
      </c>
      <c r="G340" s="40"/>
      <c r="H340" s="46"/>
    </row>
    <row r="341" s="2" customFormat="1" ht="16.8" customHeight="1">
      <c r="A341" s="40"/>
      <c r="B341" s="46"/>
      <c r="C341" s="308" t="s">
        <v>19</v>
      </c>
      <c r="D341" s="308" t="s">
        <v>3854</v>
      </c>
      <c r="E341" s="19" t="s">
        <v>19</v>
      </c>
      <c r="F341" s="309">
        <v>87</v>
      </c>
      <c r="G341" s="40"/>
      <c r="H341" s="46"/>
    </row>
    <row r="342" s="2" customFormat="1" ht="16.8" customHeight="1">
      <c r="A342" s="40"/>
      <c r="B342" s="46"/>
      <c r="C342" s="308" t="s">
        <v>3811</v>
      </c>
      <c r="D342" s="308" t="s">
        <v>175</v>
      </c>
      <c r="E342" s="19" t="s">
        <v>19</v>
      </c>
      <c r="F342" s="309">
        <v>594.54999999999995</v>
      </c>
      <c r="G342" s="40"/>
      <c r="H342" s="46"/>
    </row>
    <row r="343" s="2" customFormat="1" ht="16.8" customHeight="1">
      <c r="A343" s="40"/>
      <c r="B343" s="46"/>
      <c r="C343" s="310" t="s">
        <v>4200</v>
      </c>
      <c r="D343" s="40"/>
      <c r="E343" s="40"/>
      <c r="F343" s="40"/>
      <c r="G343" s="40"/>
      <c r="H343" s="46"/>
    </row>
    <row r="344" s="2" customFormat="1" ht="16.8" customHeight="1">
      <c r="A344" s="40"/>
      <c r="B344" s="46"/>
      <c r="C344" s="308" t="s">
        <v>3847</v>
      </c>
      <c r="D344" s="308" t="s">
        <v>4296</v>
      </c>
      <c r="E344" s="19" t="s">
        <v>178</v>
      </c>
      <c r="F344" s="309">
        <v>594.54999999999995</v>
      </c>
      <c r="G344" s="40"/>
      <c r="H344" s="46"/>
    </row>
    <row r="345" s="2" customFormat="1" ht="16.8" customHeight="1">
      <c r="A345" s="40"/>
      <c r="B345" s="46"/>
      <c r="C345" s="308" t="s">
        <v>4039</v>
      </c>
      <c r="D345" s="308" t="s">
        <v>4309</v>
      </c>
      <c r="E345" s="19" t="s">
        <v>262</v>
      </c>
      <c r="F345" s="309">
        <v>1342.935</v>
      </c>
      <c r="G345" s="40"/>
      <c r="H345" s="46"/>
    </row>
    <row r="346" s="2" customFormat="1" ht="16.8" customHeight="1">
      <c r="A346" s="40"/>
      <c r="B346" s="46"/>
      <c r="C346" s="308" t="s">
        <v>4058</v>
      </c>
      <c r="D346" s="308" t="s">
        <v>4310</v>
      </c>
      <c r="E346" s="19" t="s">
        <v>262</v>
      </c>
      <c r="F346" s="309">
        <v>1342.935</v>
      </c>
      <c r="G346" s="40"/>
      <c r="H346" s="46"/>
    </row>
    <row r="347" s="2" customFormat="1" ht="16.8" customHeight="1">
      <c r="A347" s="40"/>
      <c r="B347" s="46"/>
      <c r="C347" s="304" t="s">
        <v>3814</v>
      </c>
      <c r="D347" s="305" t="s">
        <v>3815</v>
      </c>
      <c r="E347" s="306" t="s">
        <v>19</v>
      </c>
      <c r="F347" s="307">
        <v>15</v>
      </c>
      <c r="G347" s="40"/>
      <c r="H347" s="46"/>
    </row>
    <row r="348" s="2" customFormat="1" ht="16.8" customHeight="1">
      <c r="A348" s="40"/>
      <c r="B348" s="46"/>
      <c r="C348" s="308" t="s">
        <v>19</v>
      </c>
      <c r="D348" s="308" t="s">
        <v>3955</v>
      </c>
      <c r="E348" s="19" t="s">
        <v>19</v>
      </c>
      <c r="F348" s="309">
        <v>15</v>
      </c>
      <c r="G348" s="40"/>
      <c r="H348" s="46"/>
    </row>
    <row r="349" s="2" customFormat="1" ht="16.8" customHeight="1">
      <c r="A349" s="40"/>
      <c r="B349" s="46"/>
      <c r="C349" s="308" t="s">
        <v>3814</v>
      </c>
      <c r="D349" s="308" t="s">
        <v>175</v>
      </c>
      <c r="E349" s="19" t="s">
        <v>19</v>
      </c>
      <c r="F349" s="309">
        <v>15</v>
      </c>
      <c r="G349" s="40"/>
      <c r="H349" s="46"/>
    </row>
    <row r="350" s="2" customFormat="1" ht="16.8" customHeight="1">
      <c r="A350" s="40"/>
      <c r="B350" s="46"/>
      <c r="C350" s="310" t="s">
        <v>4200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308" t="s">
        <v>3952</v>
      </c>
      <c r="D351" s="308" t="s">
        <v>4311</v>
      </c>
      <c r="E351" s="19" t="s">
        <v>169</v>
      </c>
      <c r="F351" s="309">
        <v>15</v>
      </c>
      <c r="G351" s="40"/>
      <c r="H351" s="46"/>
    </row>
    <row r="352" s="2" customFormat="1" ht="16.8" customHeight="1">
      <c r="A352" s="40"/>
      <c r="B352" s="46"/>
      <c r="C352" s="308" t="s">
        <v>3834</v>
      </c>
      <c r="D352" s="308" t="s">
        <v>4295</v>
      </c>
      <c r="E352" s="19" t="s">
        <v>169</v>
      </c>
      <c r="F352" s="309">
        <v>1145</v>
      </c>
      <c r="G352" s="40"/>
      <c r="H352" s="46"/>
    </row>
    <row r="353" s="2" customFormat="1" ht="16.8" customHeight="1">
      <c r="A353" s="40"/>
      <c r="B353" s="46"/>
      <c r="C353" s="308" t="s">
        <v>3847</v>
      </c>
      <c r="D353" s="308" t="s">
        <v>4296</v>
      </c>
      <c r="E353" s="19" t="s">
        <v>178</v>
      </c>
      <c r="F353" s="309">
        <v>594.54999999999995</v>
      </c>
      <c r="G353" s="40"/>
      <c r="H353" s="46"/>
    </row>
    <row r="354" s="2" customFormat="1" ht="16.8" customHeight="1">
      <c r="A354" s="40"/>
      <c r="B354" s="46"/>
      <c r="C354" s="308" t="s">
        <v>3866</v>
      </c>
      <c r="D354" s="308" t="s">
        <v>4297</v>
      </c>
      <c r="E354" s="19" t="s">
        <v>169</v>
      </c>
      <c r="F354" s="309">
        <v>1110</v>
      </c>
      <c r="G354" s="40"/>
      <c r="H354" s="46"/>
    </row>
    <row r="355" s="2" customFormat="1" ht="16.8" customHeight="1">
      <c r="A355" s="40"/>
      <c r="B355" s="46"/>
      <c r="C355" s="308" t="s">
        <v>3894</v>
      </c>
      <c r="D355" s="308" t="s">
        <v>4299</v>
      </c>
      <c r="E355" s="19" t="s">
        <v>169</v>
      </c>
      <c r="F355" s="309">
        <v>707</v>
      </c>
      <c r="G355" s="40"/>
      <c r="H355" s="46"/>
    </row>
    <row r="356" s="2" customFormat="1" ht="16.8" customHeight="1">
      <c r="A356" s="40"/>
      <c r="B356" s="46"/>
      <c r="C356" s="304" t="s">
        <v>3816</v>
      </c>
      <c r="D356" s="305" t="s">
        <v>3817</v>
      </c>
      <c r="E356" s="306" t="s">
        <v>19</v>
      </c>
      <c r="F356" s="307">
        <v>1342.935</v>
      </c>
      <c r="G356" s="40"/>
      <c r="H356" s="46"/>
    </row>
    <row r="357" s="2" customFormat="1" ht="16.8" customHeight="1">
      <c r="A357" s="40"/>
      <c r="B357" s="46"/>
      <c r="C357" s="308" t="s">
        <v>19</v>
      </c>
      <c r="D357" s="308" t="s">
        <v>4060</v>
      </c>
      <c r="E357" s="19" t="s">
        <v>19</v>
      </c>
      <c r="F357" s="309">
        <v>1342.935</v>
      </c>
      <c r="G357" s="40"/>
      <c r="H357" s="46"/>
    </row>
    <row r="358" s="2" customFormat="1" ht="16.8" customHeight="1">
      <c r="A358" s="40"/>
      <c r="B358" s="46"/>
      <c r="C358" s="308" t="s">
        <v>3816</v>
      </c>
      <c r="D358" s="308" t="s">
        <v>175</v>
      </c>
      <c r="E358" s="19" t="s">
        <v>19</v>
      </c>
      <c r="F358" s="309">
        <v>1342.935</v>
      </c>
      <c r="G358" s="40"/>
      <c r="H358" s="46"/>
    </row>
    <row r="359" s="2" customFormat="1" ht="16.8" customHeight="1">
      <c r="A359" s="40"/>
      <c r="B359" s="46"/>
      <c r="C359" s="310" t="s">
        <v>4200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308" t="s">
        <v>4058</v>
      </c>
      <c r="D360" s="308" t="s">
        <v>4310</v>
      </c>
      <c r="E360" s="19" t="s">
        <v>262</v>
      </c>
      <c r="F360" s="309">
        <v>1342.935</v>
      </c>
      <c r="G360" s="40"/>
      <c r="H360" s="46"/>
    </row>
    <row r="361" s="2" customFormat="1" ht="16.8" customHeight="1">
      <c r="A361" s="40"/>
      <c r="B361" s="46"/>
      <c r="C361" s="308" t="s">
        <v>4054</v>
      </c>
      <c r="D361" s="308" t="s">
        <v>4312</v>
      </c>
      <c r="E361" s="19" t="s">
        <v>262</v>
      </c>
      <c r="F361" s="309">
        <v>1489.2850000000001</v>
      </c>
      <c r="G361" s="40"/>
      <c r="H361" s="46"/>
    </row>
    <row r="362" s="2" customFormat="1" ht="16.8" customHeight="1">
      <c r="A362" s="40"/>
      <c r="B362" s="46"/>
      <c r="C362" s="304" t="s">
        <v>4069</v>
      </c>
      <c r="D362" s="305" t="s">
        <v>4313</v>
      </c>
      <c r="E362" s="306" t="s">
        <v>19</v>
      </c>
      <c r="F362" s="307">
        <v>650</v>
      </c>
      <c r="G362" s="40"/>
      <c r="H362" s="46"/>
    </row>
    <row r="363" s="2" customFormat="1" ht="26.4" customHeight="1">
      <c r="A363" s="40"/>
      <c r="B363" s="46"/>
      <c r="C363" s="303" t="s">
        <v>4314</v>
      </c>
      <c r="D363" s="303" t="s">
        <v>108</v>
      </c>
      <c r="E363" s="40"/>
      <c r="F363" s="40"/>
      <c r="G363" s="40"/>
      <c r="H363" s="46"/>
    </row>
    <row r="364" s="2" customFormat="1" ht="16.8" customHeight="1">
      <c r="A364" s="40"/>
      <c r="B364" s="46"/>
      <c r="C364" s="304" t="s">
        <v>4069</v>
      </c>
      <c r="D364" s="305" t="s">
        <v>4313</v>
      </c>
      <c r="E364" s="306" t="s">
        <v>19</v>
      </c>
      <c r="F364" s="307">
        <v>730</v>
      </c>
      <c r="G364" s="40"/>
      <c r="H364" s="46"/>
    </row>
    <row r="365" s="2" customFormat="1" ht="16.8" customHeight="1">
      <c r="A365" s="40"/>
      <c r="B365" s="46"/>
      <c r="C365" s="308" t="s">
        <v>19</v>
      </c>
      <c r="D365" s="308" t="s">
        <v>4068</v>
      </c>
      <c r="E365" s="19" t="s">
        <v>19</v>
      </c>
      <c r="F365" s="309">
        <v>730</v>
      </c>
      <c r="G365" s="40"/>
      <c r="H365" s="46"/>
    </row>
    <row r="366" s="2" customFormat="1" ht="16.8" customHeight="1">
      <c r="A366" s="40"/>
      <c r="B366" s="46"/>
      <c r="C366" s="308" t="s">
        <v>4069</v>
      </c>
      <c r="D366" s="308" t="s">
        <v>175</v>
      </c>
      <c r="E366" s="19" t="s">
        <v>19</v>
      </c>
      <c r="F366" s="309">
        <v>730</v>
      </c>
      <c r="G366" s="40"/>
      <c r="H366" s="46"/>
    </row>
    <row r="367" s="2" customFormat="1" ht="7.44" customHeight="1">
      <c r="A367" s="40"/>
      <c r="B367" s="166"/>
      <c r="C367" s="167"/>
      <c r="D367" s="167"/>
      <c r="E367" s="167"/>
      <c r="F367" s="167"/>
      <c r="G367" s="167"/>
      <c r="H367" s="46"/>
    </row>
    <row r="368" s="2" customFormat="1">
      <c r="A368" s="40"/>
      <c r="B368" s="40"/>
      <c r="C368" s="40"/>
      <c r="D368" s="40"/>
      <c r="E368" s="40"/>
      <c r="F368" s="40"/>
      <c r="G368" s="40"/>
      <c r="H368" s="40"/>
    </row>
  </sheetData>
  <sheetProtection sheet="1" formatColumns="0" formatRows="0" objects="1" scenarios="1" spinCount="100000" saltValue="l9Cp1k+jB68ad0Na1u227U4VNwW32Ig5D/Pd6Ybxwf6XtdlT6+X2Q312bI40+VoxIYiSwkxoQkJY8L6XGCpTvg==" hashValue="225U30uDEpx5ZYwLgku9Qs7CyOxAA32HnwMPwR9VU/MKxCm59aqduPf7sQ6z2LAnMC0ZhP+0k6SWr8JiVqWCj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4315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4316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4317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4318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4319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4320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4321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4322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4323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4324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4325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79</v>
      </c>
      <c r="F18" s="322" t="s">
        <v>4326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4327</v>
      </c>
      <c r="F19" s="322" t="s">
        <v>4328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4329</v>
      </c>
      <c r="F20" s="322" t="s">
        <v>4330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4331</v>
      </c>
      <c r="F21" s="322" t="s">
        <v>4332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4333</v>
      </c>
      <c r="F22" s="322" t="s">
        <v>4334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4335</v>
      </c>
      <c r="F23" s="322" t="s">
        <v>4336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4337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4338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4339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4340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4341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4342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4343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4344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4345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149</v>
      </c>
      <c r="F36" s="322"/>
      <c r="G36" s="322" t="s">
        <v>4346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4347</v>
      </c>
      <c r="F37" s="322"/>
      <c r="G37" s="322" t="s">
        <v>4348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53</v>
      </c>
      <c r="F38" s="322"/>
      <c r="G38" s="322" t="s">
        <v>4349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54</v>
      </c>
      <c r="F39" s="322"/>
      <c r="G39" s="322" t="s">
        <v>4350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150</v>
      </c>
      <c r="F40" s="322"/>
      <c r="G40" s="322" t="s">
        <v>4351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151</v>
      </c>
      <c r="F41" s="322"/>
      <c r="G41" s="322" t="s">
        <v>4352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4353</v>
      </c>
      <c r="F42" s="322"/>
      <c r="G42" s="322" t="s">
        <v>4354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4355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4356</v>
      </c>
      <c r="F44" s="322"/>
      <c r="G44" s="322" t="s">
        <v>4357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153</v>
      </c>
      <c r="F45" s="322"/>
      <c r="G45" s="322" t="s">
        <v>4358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4359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4360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4361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4362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4363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4364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4365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4366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4367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4368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4369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4370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4371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4372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4373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4374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4375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4376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4377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4378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4379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4380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4381</v>
      </c>
      <c r="D76" s="340"/>
      <c r="E76" s="340"/>
      <c r="F76" s="340" t="s">
        <v>4382</v>
      </c>
      <c r="G76" s="341"/>
      <c r="H76" s="340" t="s">
        <v>54</v>
      </c>
      <c r="I76" s="340" t="s">
        <v>57</v>
      </c>
      <c r="J76" s="340" t="s">
        <v>4383</v>
      </c>
      <c r="K76" s="339"/>
    </row>
    <row r="77" s="1" customFormat="1" ht="17.25" customHeight="1">
      <c r="B77" s="337"/>
      <c r="C77" s="342" t="s">
        <v>4384</v>
      </c>
      <c r="D77" s="342"/>
      <c r="E77" s="342"/>
      <c r="F77" s="343" t="s">
        <v>4385</v>
      </c>
      <c r="G77" s="344"/>
      <c r="H77" s="342"/>
      <c r="I77" s="342"/>
      <c r="J77" s="342" t="s">
        <v>4386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53</v>
      </c>
      <c r="D79" s="345"/>
      <c r="E79" s="345"/>
      <c r="F79" s="347" t="s">
        <v>4387</v>
      </c>
      <c r="G79" s="346"/>
      <c r="H79" s="325" t="s">
        <v>4388</v>
      </c>
      <c r="I79" s="325" t="s">
        <v>4389</v>
      </c>
      <c r="J79" s="325">
        <v>20</v>
      </c>
      <c r="K79" s="339"/>
    </row>
    <row r="80" s="1" customFormat="1" ht="15" customHeight="1">
      <c r="B80" s="337"/>
      <c r="C80" s="325" t="s">
        <v>4390</v>
      </c>
      <c r="D80" s="325"/>
      <c r="E80" s="325"/>
      <c r="F80" s="347" t="s">
        <v>4387</v>
      </c>
      <c r="G80" s="346"/>
      <c r="H80" s="325" t="s">
        <v>4391</v>
      </c>
      <c r="I80" s="325" t="s">
        <v>4389</v>
      </c>
      <c r="J80" s="325">
        <v>120</v>
      </c>
      <c r="K80" s="339"/>
    </row>
    <row r="81" s="1" customFormat="1" ht="15" customHeight="1">
      <c r="B81" s="348"/>
      <c r="C81" s="325" t="s">
        <v>4392</v>
      </c>
      <c r="D81" s="325"/>
      <c r="E81" s="325"/>
      <c r="F81" s="347" t="s">
        <v>4393</v>
      </c>
      <c r="G81" s="346"/>
      <c r="H81" s="325" t="s">
        <v>4394</v>
      </c>
      <c r="I81" s="325" t="s">
        <v>4389</v>
      </c>
      <c r="J81" s="325">
        <v>50</v>
      </c>
      <c r="K81" s="339"/>
    </row>
    <row r="82" s="1" customFormat="1" ht="15" customHeight="1">
      <c r="B82" s="348"/>
      <c r="C82" s="325" t="s">
        <v>4395</v>
      </c>
      <c r="D82" s="325"/>
      <c r="E82" s="325"/>
      <c r="F82" s="347" t="s">
        <v>4387</v>
      </c>
      <c r="G82" s="346"/>
      <c r="H82" s="325" t="s">
        <v>4396</v>
      </c>
      <c r="I82" s="325" t="s">
        <v>4397</v>
      </c>
      <c r="J82" s="325"/>
      <c r="K82" s="339"/>
    </row>
    <row r="83" s="1" customFormat="1" ht="15" customHeight="1">
      <c r="B83" s="348"/>
      <c r="C83" s="349" t="s">
        <v>4398</v>
      </c>
      <c r="D83" s="349"/>
      <c r="E83" s="349"/>
      <c r="F83" s="350" t="s">
        <v>4393</v>
      </c>
      <c r="G83" s="349"/>
      <c r="H83" s="349" t="s">
        <v>4399</v>
      </c>
      <c r="I83" s="349" t="s">
        <v>4389</v>
      </c>
      <c r="J83" s="349">
        <v>15</v>
      </c>
      <c r="K83" s="339"/>
    </row>
    <row r="84" s="1" customFormat="1" ht="15" customHeight="1">
      <c r="B84" s="348"/>
      <c r="C84" s="349" t="s">
        <v>4400</v>
      </c>
      <c r="D84" s="349"/>
      <c r="E84" s="349"/>
      <c r="F84" s="350" t="s">
        <v>4393</v>
      </c>
      <c r="G84" s="349"/>
      <c r="H84" s="349" t="s">
        <v>4401</v>
      </c>
      <c r="I84" s="349" t="s">
        <v>4389</v>
      </c>
      <c r="J84" s="349">
        <v>15</v>
      </c>
      <c r="K84" s="339"/>
    </row>
    <row r="85" s="1" customFormat="1" ht="15" customHeight="1">
      <c r="B85" s="348"/>
      <c r="C85" s="349" t="s">
        <v>4402</v>
      </c>
      <c r="D85" s="349"/>
      <c r="E85" s="349"/>
      <c r="F85" s="350" t="s">
        <v>4393</v>
      </c>
      <c r="G85" s="349"/>
      <c r="H85" s="349" t="s">
        <v>4403</v>
      </c>
      <c r="I85" s="349" t="s">
        <v>4389</v>
      </c>
      <c r="J85" s="349">
        <v>20</v>
      </c>
      <c r="K85" s="339"/>
    </row>
    <row r="86" s="1" customFormat="1" ht="15" customHeight="1">
      <c r="B86" s="348"/>
      <c r="C86" s="349" t="s">
        <v>4404</v>
      </c>
      <c r="D86" s="349"/>
      <c r="E86" s="349"/>
      <c r="F86" s="350" t="s">
        <v>4393</v>
      </c>
      <c r="G86" s="349"/>
      <c r="H86" s="349" t="s">
        <v>4405</v>
      </c>
      <c r="I86" s="349" t="s">
        <v>4389</v>
      </c>
      <c r="J86" s="349">
        <v>20</v>
      </c>
      <c r="K86" s="339"/>
    </row>
    <row r="87" s="1" customFormat="1" ht="15" customHeight="1">
      <c r="B87" s="348"/>
      <c r="C87" s="325" t="s">
        <v>4406</v>
      </c>
      <c r="D87" s="325"/>
      <c r="E87" s="325"/>
      <c r="F87" s="347" t="s">
        <v>4393</v>
      </c>
      <c r="G87" s="346"/>
      <c r="H87" s="325" t="s">
        <v>4407</v>
      </c>
      <c r="I87" s="325" t="s">
        <v>4389</v>
      </c>
      <c r="J87" s="325">
        <v>50</v>
      </c>
      <c r="K87" s="339"/>
    </row>
    <row r="88" s="1" customFormat="1" ht="15" customHeight="1">
      <c r="B88" s="348"/>
      <c r="C88" s="325" t="s">
        <v>4408</v>
      </c>
      <c r="D88" s="325"/>
      <c r="E88" s="325"/>
      <c r="F88" s="347" t="s">
        <v>4393</v>
      </c>
      <c r="G88" s="346"/>
      <c r="H88" s="325" t="s">
        <v>4409</v>
      </c>
      <c r="I88" s="325" t="s">
        <v>4389</v>
      </c>
      <c r="J88" s="325">
        <v>20</v>
      </c>
      <c r="K88" s="339"/>
    </row>
    <row r="89" s="1" customFormat="1" ht="15" customHeight="1">
      <c r="B89" s="348"/>
      <c r="C89" s="325" t="s">
        <v>4410</v>
      </c>
      <c r="D89" s="325"/>
      <c r="E89" s="325"/>
      <c r="F89" s="347" t="s">
        <v>4393</v>
      </c>
      <c r="G89" s="346"/>
      <c r="H89" s="325" t="s">
        <v>4411</v>
      </c>
      <c r="I89" s="325" t="s">
        <v>4389</v>
      </c>
      <c r="J89" s="325">
        <v>20</v>
      </c>
      <c r="K89" s="339"/>
    </row>
    <row r="90" s="1" customFormat="1" ht="15" customHeight="1">
      <c r="B90" s="348"/>
      <c r="C90" s="325" t="s">
        <v>4412</v>
      </c>
      <c r="D90" s="325"/>
      <c r="E90" s="325"/>
      <c r="F90" s="347" t="s">
        <v>4393</v>
      </c>
      <c r="G90" s="346"/>
      <c r="H90" s="325" t="s">
        <v>4413</v>
      </c>
      <c r="I90" s="325" t="s">
        <v>4389</v>
      </c>
      <c r="J90" s="325">
        <v>50</v>
      </c>
      <c r="K90" s="339"/>
    </row>
    <row r="91" s="1" customFormat="1" ht="15" customHeight="1">
      <c r="B91" s="348"/>
      <c r="C91" s="325" t="s">
        <v>4414</v>
      </c>
      <c r="D91" s="325"/>
      <c r="E91" s="325"/>
      <c r="F91" s="347" t="s">
        <v>4393</v>
      </c>
      <c r="G91" s="346"/>
      <c r="H91" s="325" t="s">
        <v>4414</v>
      </c>
      <c r="I91" s="325" t="s">
        <v>4389</v>
      </c>
      <c r="J91" s="325">
        <v>50</v>
      </c>
      <c r="K91" s="339"/>
    </row>
    <row r="92" s="1" customFormat="1" ht="15" customHeight="1">
      <c r="B92" s="348"/>
      <c r="C92" s="325" t="s">
        <v>4415</v>
      </c>
      <c r="D92" s="325"/>
      <c r="E92" s="325"/>
      <c r="F92" s="347" t="s">
        <v>4393</v>
      </c>
      <c r="G92" s="346"/>
      <c r="H92" s="325" t="s">
        <v>4416</v>
      </c>
      <c r="I92" s="325" t="s">
        <v>4389</v>
      </c>
      <c r="J92" s="325">
        <v>255</v>
      </c>
      <c r="K92" s="339"/>
    </row>
    <row r="93" s="1" customFormat="1" ht="15" customHeight="1">
      <c r="B93" s="348"/>
      <c r="C93" s="325" t="s">
        <v>4417</v>
      </c>
      <c r="D93" s="325"/>
      <c r="E93" s="325"/>
      <c r="F93" s="347" t="s">
        <v>4387</v>
      </c>
      <c r="G93" s="346"/>
      <c r="H93" s="325" t="s">
        <v>4418</v>
      </c>
      <c r="I93" s="325" t="s">
        <v>4419</v>
      </c>
      <c r="J93" s="325"/>
      <c r="K93" s="339"/>
    </row>
    <row r="94" s="1" customFormat="1" ht="15" customHeight="1">
      <c r="B94" s="348"/>
      <c r="C94" s="325" t="s">
        <v>4420</v>
      </c>
      <c r="D94" s="325"/>
      <c r="E94" s="325"/>
      <c r="F94" s="347" t="s">
        <v>4387</v>
      </c>
      <c r="G94" s="346"/>
      <c r="H94" s="325" t="s">
        <v>4421</v>
      </c>
      <c r="I94" s="325" t="s">
        <v>4422</v>
      </c>
      <c r="J94" s="325"/>
      <c r="K94" s="339"/>
    </row>
    <row r="95" s="1" customFormat="1" ht="15" customHeight="1">
      <c r="B95" s="348"/>
      <c r="C95" s="325" t="s">
        <v>4423</v>
      </c>
      <c r="D95" s="325"/>
      <c r="E95" s="325"/>
      <c r="F95" s="347" t="s">
        <v>4387</v>
      </c>
      <c r="G95" s="346"/>
      <c r="H95" s="325" t="s">
        <v>4423</v>
      </c>
      <c r="I95" s="325" t="s">
        <v>4422</v>
      </c>
      <c r="J95" s="325"/>
      <c r="K95" s="339"/>
    </row>
    <row r="96" s="1" customFormat="1" ht="15" customHeight="1">
      <c r="B96" s="348"/>
      <c r="C96" s="325" t="s">
        <v>38</v>
      </c>
      <c r="D96" s="325"/>
      <c r="E96" s="325"/>
      <c r="F96" s="347" t="s">
        <v>4387</v>
      </c>
      <c r="G96" s="346"/>
      <c r="H96" s="325" t="s">
        <v>4424</v>
      </c>
      <c r="I96" s="325" t="s">
        <v>4422</v>
      </c>
      <c r="J96" s="325"/>
      <c r="K96" s="339"/>
    </row>
    <row r="97" s="1" customFormat="1" ht="15" customHeight="1">
      <c r="B97" s="348"/>
      <c r="C97" s="325" t="s">
        <v>48</v>
      </c>
      <c r="D97" s="325"/>
      <c r="E97" s="325"/>
      <c r="F97" s="347" t="s">
        <v>4387</v>
      </c>
      <c r="G97" s="346"/>
      <c r="H97" s="325" t="s">
        <v>4425</v>
      </c>
      <c r="I97" s="325" t="s">
        <v>4422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4426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4381</v>
      </c>
      <c r="D103" s="340"/>
      <c r="E103" s="340"/>
      <c r="F103" s="340" t="s">
        <v>4382</v>
      </c>
      <c r="G103" s="341"/>
      <c r="H103" s="340" t="s">
        <v>54</v>
      </c>
      <c r="I103" s="340" t="s">
        <v>57</v>
      </c>
      <c r="J103" s="340" t="s">
        <v>4383</v>
      </c>
      <c r="K103" s="339"/>
    </row>
    <row r="104" s="1" customFormat="1" ht="17.25" customHeight="1">
      <c r="B104" s="337"/>
      <c r="C104" s="342" t="s">
        <v>4384</v>
      </c>
      <c r="D104" s="342"/>
      <c r="E104" s="342"/>
      <c r="F104" s="343" t="s">
        <v>4385</v>
      </c>
      <c r="G104" s="344"/>
      <c r="H104" s="342"/>
      <c r="I104" s="342"/>
      <c r="J104" s="342" t="s">
        <v>4386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53</v>
      </c>
      <c r="D106" s="345"/>
      <c r="E106" s="345"/>
      <c r="F106" s="347" t="s">
        <v>4387</v>
      </c>
      <c r="G106" s="356"/>
      <c r="H106" s="325" t="s">
        <v>4427</v>
      </c>
      <c r="I106" s="325" t="s">
        <v>4389</v>
      </c>
      <c r="J106" s="325">
        <v>20</v>
      </c>
      <c r="K106" s="339"/>
    </row>
    <row r="107" s="1" customFormat="1" ht="15" customHeight="1">
      <c r="B107" s="337"/>
      <c r="C107" s="325" t="s">
        <v>4390</v>
      </c>
      <c r="D107" s="325"/>
      <c r="E107" s="325"/>
      <c r="F107" s="347" t="s">
        <v>4387</v>
      </c>
      <c r="G107" s="325"/>
      <c r="H107" s="325" t="s">
        <v>4427</v>
      </c>
      <c r="I107" s="325" t="s">
        <v>4389</v>
      </c>
      <c r="J107" s="325">
        <v>120</v>
      </c>
      <c r="K107" s="339"/>
    </row>
    <row r="108" s="1" customFormat="1" ht="15" customHeight="1">
      <c r="B108" s="348"/>
      <c r="C108" s="325" t="s">
        <v>4392</v>
      </c>
      <c r="D108" s="325"/>
      <c r="E108" s="325"/>
      <c r="F108" s="347" t="s">
        <v>4393</v>
      </c>
      <c r="G108" s="325"/>
      <c r="H108" s="325" t="s">
        <v>4427</v>
      </c>
      <c r="I108" s="325" t="s">
        <v>4389</v>
      </c>
      <c r="J108" s="325">
        <v>50</v>
      </c>
      <c r="K108" s="339"/>
    </row>
    <row r="109" s="1" customFormat="1" ht="15" customHeight="1">
      <c r="B109" s="348"/>
      <c r="C109" s="325" t="s">
        <v>4395</v>
      </c>
      <c r="D109" s="325"/>
      <c r="E109" s="325"/>
      <c r="F109" s="347" t="s">
        <v>4387</v>
      </c>
      <c r="G109" s="325"/>
      <c r="H109" s="325" t="s">
        <v>4427</v>
      </c>
      <c r="I109" s="325" t="s">
        <v>4397</v>
      </c>
      <c r="J109" s="325"/>
      <c r="K109" s="339"/>
    </row>
    <row r="110" s="1" customFormat="1" ht="15" customHeight="1">
      <c r="B110" s="348"/>
      <c r="C110" s="325" t="s">
        <v>4406</v>
      </c>
      <c r="D110" s="325"/>
      <c r="E110" s="325"/>
      <c r="F110" s="347" t="s">
        <v>4393</v>
      </c>
      <c r="G110" s="325"/>
      <c r="H110" s="325" t="s">
        <v>4427</v>
      </c>
      <c r="I110" s="325" t="s">
        <v>4389</v>
      </c>
      <c r="J110" s="325">
        <v>50</v>
      </c>
      <c r="K110" s="339"/>
    </row>
    <row r="111" s="1" customFormat="1" ht="15" customHeight="1">
      <c r="B111" s="348"/>
      <c r="C111" s="325" t="s">
        <v>4414</v>
      </c>
      <c r="D111" s="325"/>
      <c r="E111" s="325"/>
      <c r="F111" s="347" t="s">
        <v>4393</v>
      </c>
      <c r="G111" s="325"/>
      <c r="H111" s="325" t="s">
        <v>4427</v>
      </c>
      <c r="I111" s="325" t="s">
        <v>4389</v>
      </c>
      <c r="J111" s="325">
        <v>50</v>
      </c>
      <c r="K111" s="339"/>
    </row>
    <row r="112" s="1" customFormat="1" ht="15" customHeight="1">
      <c r="B112" s="348"/>
      <c r="C112" s="325" t="s">
        <v>4412</v>
      </c>
      <c r="D112" s="325"/>
      <c r="E112" s="325"/>
      <c r="F112" s="347" t="s">
        <v>4393</v>
      </c>
      <c r="G112" s="325"/>
      <c r="H112" s="325" t="s">
        <v>4427</v>
      </c>
      <c r="I112" s="325" t="s">
        <v>4389</v>
      </c>
      <c r="J112" s="325">
        <v>50</v>
      </c>
      <c r="K112" s="339"/>
    </row>
    <row r="113" s="1" customFormat="1" ht="15" customHeight="1">
      <c r="B113" s="348"/>
      <c r="C113" s="325" t="s">
        <v>53</v>
      </c>
      <c r="D113" s="325"/>
      <c r="E113" s="325"/>
      <c r="F113" s="347" t="s">
        <v>4387</v>
      </c>
      <c r="G113" s="325"/>
      <c r="H113" s="325" t="s">
        <v>4428</v>
      </c>
      <c r="I113" s="325" t="s">
        <v>4389</v>
      </c>
      <c r="J113" s="325">
        <v>20</v>
      </c>
      <c r="K113" s="339"/>
    </row>
    <row r="114" s="1" customFormat="1" ht="15" customHeight="1">
      <c r="B114" s="348"/>
      <c r="C114" s="325" t="s">
        <v>4429</v>
      </c>
      <c r="D114" s="325"/>
      <c r="E114" s="325"/>
      <c r="F114" s="347" t="s">
        <v>4387</v>
      </c>
      <c r="G114" s="325"/>
      <c r="H114" s="325" t="s">
        <v>4430</v>
      </c>
      <c r="I114" s="325" t="s">
        <v>4389</v>
      </c>
      <c r="J114" s="325">
        <v>120</v>
      </c>
      <c r="K114" s="339"/>
    </row>
    <row r="115" s="1" customFormat="1" ht="15" customHeight="1">
      <c r="B115" s="348"/>
      <c r="C115" s="325" t="s">
        <v>38</v>
      </c>
      <c r="D115" s="325"/>
      <c r="E115" s="325"/>
      <c r="F115" s="347" t="s">
        <v>4387</v>
      </c>
      <c r="G115" s="325"/>
      <c r="H115" s="325" t="s">
        <v>4431</v>
      </c>
      <c r="I115" s="325" t="s">
        <v>4422</v>
      </c>
      <c r="J115" s="325"/>
      <c r="K115" s="339"/>
    </row>
    <row r="116" s="1" customFormat="1" ht="15" customHeight="1">
      <c r="B116" s="348"/>
      <c r="C116" s="325" t="s">
        <v>48</v>
      </c>
      <c r="D116" s="325"/>
      <c r="E116" s="325"/>
      <c r="F116" s="347" t="s">
        <v>4387</v>
      </c>
      <c r="G116" s="325"/>
      <c r="H116" s="325" t="s">
        <v>4432</v>
      </c>
      <c r="I116" s="325" t="s">
        <v>4422</v>
      </c>
      <c r="J116" s="325"/>
      <c r="K116" s="339"/>
    </row>
    <row r="117" s="1" customFormat="1" ht="15" customHeight="1">
      <c r="B117" s="348"/>
      <c r="C117" s="325" t="s">
        <v>57</v>
      </c>
      <c r="D117" s="325"/>
      <c r="E117" s="325"/>
      <c r="F117" s="347" t="s">
        <v>4387</v>
      </c>
      <c r="G117" s="325"/>
      <c r="H117" s="325" t="s">
        <v>4433</v>
      </c>
      <c r="I117" s="325" t="s">
        <v>4434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4435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4381</v>
      </c>
      <c r="D123" s="340"/>
      <c r="E123" s="340"/>
      <c r="F123" s="340" t="s">
        <v>4382</v>
      </c>
      <c r="G123" s="341"/>
      <c r="H123" s="340" t="s">
        <v>54</v>
      </c>
      <c r="I123" s="340" t="s">
        <v>57</v>
      </c>
      <c r="J123" s="340" t="s">
        <v>4383</v>
      </c>
      <c r="K123" s="366"/>
    </row>
    <row r="124" s="1" customFormat="1" ht="17.25" customHeight="1">
      <c r="B124" s="365"/>
      <c r="C124" s="342" t="s">
        <v>4384</v>
      </c>
      <c r="D124" s="342"/>
      <c r="E124" s="342"/>
      <c r="F124" s="343" t="s">
        <v>4385</v>
      </c>
      <c r="G124" s="344"/>
      <c r="H124" s="342"/>
      <c r="I124" s="342"/>
      <c r="J124" s="342" t="s">
        <v>4386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4390</v>
      </c>
      <c r="D126" s="345"/>
      <c r="E126" s="345"/>
      <c r="F126" s="347" t="s">
        <v>4387</v>
      </c>
      <c r="G126" s="325"/>
      <c r="H126" s="325" t="s">
        <v>4427</v>
      </c>
      <c r="I126" s="325" t="s">
        <v>4389</v>
      </c>
      <c r="J126" s="325">
        <v>120</v>
      </c>
      <c r="K126" s="369"/>
    </row>
    <row r="127" s="1" customFormat="1" ht="15" customHeight="1">
      <c r="B127" s="367"/>
      <c r="C127" s="325" t="s">
        <v>4436</v>
      </c>
      <c r="D127" s="325"/>
      <c r="E127" s="325"/>
      <c r="F127" s="347" t="s">
        <v>4387</v>
      </c>
      <c r="G127" s="325"/>
      <c r="H127" s="325" t="s">
        <v>4437</v>
      </c>
      <c r="I127" s="325" t="s">
        <v>4389</v>
      </c>
      <c r="J127" s="325" t="s">
        <v>4438</v>
      </c>
      <c r="K127" s="369"/>
    </row>
    <row r="128" s="1" customFormat="1" ht="15" customHeight="1">
      <c r="B128" s="367"/>
      <c r="C128" s="325" t="s">
        <v>4335</v>
      </c>
      <c r="D128" s="325"/>
      <c r="E128" s="325"/>
      <c r="F128" s="347" t="s">
        <v>4387</v>
      </c>
      <c r="G128" s="325"/>
      <c r="H128" s="325" t="s">
        <v>4439</v>
      </c>
      <c r="I128" s="325" t="s">
        <v>4389</v>
      </c>
      <c r="J128" s="325" t="s">
        <v>4438</v>
      </c>
      <c r="K128" s="369"/>
    </row>
    <row r="129" s="1" customFormat="1" ht="15" customHeight="1">
      <c r="B129" s="367"/>
      <c r="C129" s="325" t="s">
        <v>4398</v>
      </c>
      <c r="D129" s="325"/>
      <c r="E129" s="325"/>
      <c r="F129" s="347" t="s">
        <v>4393</v>
      </c>
      <c r="G129" s="325"/>
      <c r="H129" s="325" t="s">
        <v>4399</v>
      </c>
      <c r="I129" s="325" t="s">
        <v>4389</v>
      </c>
      <c r="J129" s="325">
        <v>15</v>
      </c>
      <c r="K129" s="369"/>
    </row>
    <row r="130" s="1" customFormat="1" ht="15" customHeight="1">
      <c r="B130" s="367"/>
      <c r="C130" s="349" t="s">
        <v>4400</v>
      </c>
      <c r="D130" s="349"/>
      <c r="E130" s="349"/>
      <c r="F130" s="350" t="s">
        <v>4393</v>
      </c>
      <c r="G130" s="349"/>
      <c r="H130" s="349" t="s">
        <v>4401</v>
      </c>
      <c r="I130" s="349" t="s">
        <v>4389</v>
      </c>
      <c r="J130" s="349">
        <v>15</v>
      </c>
      <c r="K130" s="369"/>
    </row>
    <row r="131" s="1" customFormat="1" ht="15" customHeight="1">
      <c r="B131" s="367"/>
      <c r="C131" s="349" t="s">
        <v>4402</v>
      </c>
      <c r="D131" s="349"/>
      <c r="E131" s="349"/>
      <c r="F131" s="350" t="s">
        <v>4393</v>
      </c>
      <c r="G131" s="349"/>
      <c r="H131" s="349" t="s">
        <v>4403</v>
      </c>
      <c r="I131" s="349" t="s">
        <v>4389</v>
      </c>
      <c r="J131" s="349">
        <v>20</v>
      </c>
      <c r="K131" s="369"/>
    </row>
    <row r="132" s="1" customFormat="1" ht="15" customHeight="1">
      <c r="B132" s="367"/>
      <c r="C132" s="349" t="s">
        <v>4404</v>
      </c>
      <c r="D132" s="349"/>
      <c r="E132" s="349"/>
      <c r="F132" s="350" t="s">
        <v>4393</v>
      </c>
      <c r="G132" s="349"/>
      <c r="H132" s="349" t="s">
        <v>4405</v>
      </c>
      <c r="I132" s="349" t="s">
        <v>4389</v>
      </c>
      <c r="J132" s="349">
        <v>20</v>
      </c>
      <c r="K132" s="369"/>
    </row>
    <row r="133" s="1" customFormat="1" ht="15" customHeight="1">
      <c r="B133" s="367"/>
      <c r="C133" s="325" t="s">
        <v>4392</v>
      </c>
      <c r="D133" s="325"/>
      <c r="E133" s="325"/>
      <c r="F133" s="347" t="s">
        <v>4393</v>
      </c>
      <c r="G133" s="325"/>
      <c r="H133" s="325" t="s">
        <v>4427</v>
      </c>
      <c r="I133" s="325" t="s">
        <v>4389</v>
      </c>
      <c r="J133" s="325">
        <v>50</v>
      </c>
      <c r="K133" s="369"/>
    </row>
    <row r="134" s="1" customFormat="1" ht="15" customHeight="1">
      <c r="B134" s="367"/>
      <c r="C134" s="325" t="s">
        <v>4406</v>
      </c>
      <c r="D134" s="325"/>
      <c r="E134" s="325"/>
      <c r="F134" s="347" t="s">
        <v>4393</v>
      </c>
      <c r="G134" s="325"/>
      <c r="H134" s="325" t="s">
        <v>4427</v>
      </c>
      <c r="I134" s="325" t="s">
        <v>4389</v>
      </c>
      <c r="J134" s="325">
        <v>50</v>
      </c>
      <c r="K134" s="369"/>
    </row>
    <row r="135" s="1" customFormat="1" ht="15" customHeight="1">
      <c r="B135" s="367"/>
      <c r="C135" s="325" t="s">
        <v>4412</v>
      </c>
      <c r="D135" s="325"/>
      <c r="E135" s="325"/>
      <c r="F135" s="347" t="s">
        <v>4393</v>
      </c>
      <c r="G135" s="325"/>
      <c r="H135" s="325" t="s">
        <v>4427</v>
      </c>
      <c r="I135" s="325" t="s">
        <v>4389</v>
      </c>
      <c r="J135" s="325">
        <v>50</v>
      </c>
      <c r="K135" s="369"/>
    </row>
    <row r="136" s="1" customFormat="1" ht="15" customHeight="1">
      <c r="B136" s="367"/>
      <c r="C136" s="325" t="s">
        <v>4414</v>
      </c>
      <c r="D136" s="325"/>
      <c r="E136" s="325"/>
      <c r="F136" s="347" t="s">
        <v>4393</v>
      </c>
      <c r="G136" s="325"/>
      <c r="H136" s="325" t="s">
        <v>4427</v>
      </c>
      <c r="I136" s="325" t="s">
        <v>4389</v>
      </c>
      <c r="J136" s="325">
        <v>50</v>
      </c>
      <c r="K136" s="369"/>
    </row>
    <row r="137" s="1" customFormat="1" ht="15" customHeight="1">
      <c r="B137" s="367"/>
      <c r="C137" s="325" t="s">
        <v>4415</v>
      </c>
      <c r="D137" s="325"/>
      <c r="E137" s="325"/>
      <c r="F137" s="347" t="s">
        <v>4393</v>
      </c>
      <c r="G137" s="325"/>
      <c r="H137" s="325" t="s">
        <v>4440</v>
      </c>
      <c r="I137" s="325" t="s">
        <v>4389</v>
      </c>
      <c r="J137" s="325">
        <v>255</v>
      </c>
      <c r="K137" s="369"/>
    </row>
    <row r="138" s="1" customFormat="1" ht="15" customHeight="1">
      <c r="B138" s="367"/>
      <c r="C138" s="325" t="s">
        <v>4417</v>
      </c>
      <c r="D138" s="325"/>
      <c r="E138" s="325"/>
      <c r="F138" s="347" t="s">
        <v>4387</v>
      </c>
      <c r="G138" s="325"/>
      <c r="H138" s="325" t="s">
        <v>4441</v>
      </c>
      <c r="I138" s="325" t="s">
        <v>4419</v>
      </c>
      <c r="J138" s="325"/>
      <c r="K138" s="369"/>
    </row>
    <row r="139" s="1" customFormat="1" ht="15" customHeight="1">
      <c r="B139" s="367"/>
      <c r="C139" s="325" t="s">
        <v>4420</v>
      </c>
      <c r="D139" s="325"/>
      <c r="E139" s="325"/>
      <c r="F139" s="347" t="s">
        <v>4387</v>
      </c>
      <c r="G139" s="325"/>
      <c r="H139" s="325" t="s">
        <v>4442</v>
      </c>
      <c r="I139" s="325" t="s">
        <v>4422</v>
      </c>
      <c r="J139" s="325"/>
      <c r="K139" s="369"/>
    </row>
    <row r="140" s="1" customFormat="1" ht="15" customHeight="1">
      <c r="B140" s="367"/>
      <c r="C140" s="325" t="s">
        <v>4423</v>
      </c>
      <c r="D140" s="325"/>
      <c r="E140" s="325"/>
      <c r="F140" s="347" t="s">
        <v>4387</v>
      </c>
      <c r="G140" s="325"/>
      <c r="H140" s="325" t="s">
        <v>4423</v>
      </c>
      <c r="I140" s="325" t="s">
        <v>4422</v>
      </c>
      <c r="J140" s="325"/>
      <c r="K140" s="369"/>
    </row>
    <row r="141" s="1" customFormat="1" ht="15" customHeight="1">
      <c r="B141" s="367"/>
      <c r="C141" s="325" t="s">
        <v>38</v>
      </c>
      <c r="D141" s="325"/>
      <c r="E141" s="325"/>
      <c r="F141" s="347" t="s">
        <v>4387</v>
      </c>
      <c r="G141" s="325"/>
      <c r="H141" s="325" t="s">
        <v>4443</v>
      </c>
      <c r="I141" s="325" t="s">
        <v>4422</v>
      </c>
      <c r="J141" s="325"/>
      <c r="K141" s="369"/>
    </row>
    <row r="142" s="1" customFormat="1" ht="15" customHeight="1">
      <c r="B142" s="367"/>
      <c r="C142" s="325" t="s">
        <v>4444</v>
      </c>
      <c r="D142" s="325"/>
      <c r="E142" s="325"/>
      <c r="F142" s="347" t="s">
        <v>4387</v>
      </c>
      <c r="G142" s="325"/>
      <c r="H142" s="325" t="s">
        <v>4445</v>
      </c>
      <c r="I142" s="325" t="s">
        <v>4422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4446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4381</v>
      </c>
      <c r="D148" s="340"/>
      <c r="E148" s="340"/>
      <c r="F148" s="340" t="s">
        <v>4382</v>
      </c>
      <c r="G148" s="341"/>
      <c r="H148" s="340" t="s">
        <v>54</v>
      </c>
      <c r="I148" s="340" t="s">
        <v>57</v>
      </c>
      <c r="J148" s="340" t="s">
        <v>4383</v>
      </c>
      <c r="K148" s="339"/>
    </row>
    <row r="149" s="1" customFormat="1" ht="17.25" customHeight="1">
      <c r="B149" s="337"/>
      <c r="C149" s="342" t="s">
        <v>4384</v>
      </c>
      <c r="D149" s="342"/>
      <c r="E149" s="342"/>
      <c r="F149" s="343" t="s">
        <v>4385</v>
      </c>
      <c r="G149" s="344"/>
      <c r="H149" s="342"/>
      <c r="I149" s="342"/>
      <c r="J149" s="342" t="s">
        <v>4386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4390</v>
      </c>
      <c r="D151" s="325"/>
      <c r="E151" s="325"/>
      <c r="F151" s="374" t="s">
        <v>4387</v>
      </c>
      <c r="G151" s="325"/>
      <c r="H151" s="373" t="s">
        <v>4427</v>
      </c>
      <c r="I151" s="373" t="s">
        <v>4389</v>
      </c>
      <c r="J151" s="373">
        <v>120</v>
      </c>
      <c r="K151" s="369"/>
    </row>
    <row r="152" s="1" customFormat="1" ht="15" customHeight="1">
      <c r="B152" s="348"/>
      <c r="C152" s="373" t="s">
        <v>4436</v>
      </c>
      <c r="D152" s="325"/>
      <c r="E152" s="325"/>
      <c r="F152" s="374" t="s">
        <v>4387</v>
      </c>
      <c r="G152" s="325"/>
      <c r="H152" s="373" t="s">
        <v>4447</v>
      </c>
      <c r="I152" s="373" t="s">
        <v>4389</v>
      </c>
      <c r="J152" s="373" t="s">
        <v>4438</v>
      </c>
      <c r="K152" s="369"/>
    </row>
    <row r="153" s="1" customFormat="1" ht="15" customHeight="1">
      <c r="B153" s="348"/>
      <c r="C153" s="373" t="s">
        <v>4335</v>
      </c>
      <c r="D153" s="325"/>
      <c r="E153" s="325"/>
      <c r="F153" s="374" t="s">
        <v>4387</v>
      </c>
      <c r="G153" s="325"/>
      <c r="H153" s="373" t="s">
        <v>4448</v>
      </c>
      <c r="I153" s="373" t="s">
        <v>4389</v>
      </c>
      <c r="J153" s="373" t="s">
        <v>4438</v>
      </c>
      <c r="K153" s="369"/>
    </row>
    <row r="154" s="1" customFormat="1" ht="15" customHeight="1">
      <c r="B154" s="348"/>
      <c r="C154" s="373" t="s">
        <v>4392</v>
      </c>
      <c r="D154" s="325"/>
      <c r="E154" s="325"/>
      <c r="F154" s="374" t="s">
        <v>4393</v>
      </c>
      <c r="G154" s="325"/>
      <c r="H154" s="373" t="s">
        <v>4427</v>
      </c>
      <c r="I154" s="373" t="s">
        <v>4389</v>
      </c>
      <c r="J154" s="373">
        <v>50</v>
      </c>
      <c r="K154" s="369"/>
    </row>
    <row r="155" s="1" customFormat="1" ht="15" customHeight="1">
      <c r="B155" s="348"/>
      <c r="C155" s="373" t="s">
        <v>4395</v>
      </c>
      <c r="D155" s="325"/>
      <c r="E155" s="325"/>
      <c r="F155" s="374" t="s">
        <v>4387</v>
      </c>
      <c r="G155" s="325"/>
      <c r="H155" s="373" t="s">
        <v>4427</v>
      </c>
      <c r="I155" s="373" t="s">
        <v>4397</v>
      </c>
      <c r="J155" s="373"/>
      <c r="K155" s="369"/>
    </row>
    <row r="156" s="1" customFormat="1" ht="15" customHeight="1">
      <c r="B156" s="348"/>
      <c r="C156" s="373" t="s">
        <v>4406</v>
      </c>
      <c r="D156" s="325"/>
      <c r="E156" s="325"/>
      <c r="F156" s="374" t="s">
        <v>4393</v>
      </c>
      <c r="G156" s="325"/>
      <c r="H156" s="373" t="s">
        <v>4427</v>
      </c>
      <c r="I156" s="373" t="s">
        <v>4389</v>
      </c>
      <c r="J156" s="373">
        <v>50</v>
      </c>
      <c r="K156" s="369"/>
    </row>
    <row r="157" s="1" customFormat="1" ht="15" customHeight="1">
      <c r="B157" s="348"/>
      <c r="C157" s="373" t="s">
        <v>4414</v>
      </c>
      <c r="D157" s="325"/>
      <c r="E157" s="325"/>
      <c r="F157" s="374" t="s">
        <v>4393</v>
      </c>
      <c r="G157" s="325"/>
      <c r="H157" s="373" t="s">
        <v>4427</v>
      </c>
      <c r="I157" s="373" t="s">
        <v>4389</v>
      </c>
      <c r="J157" s="373">
        <v>50</v>
      </c>
      <c r="K157" s="369"/>
    </row>
    <row r="158" s="1" customFormat="1" ht="15" customHeight="1">
      <c r="B158" s="348"/>
      <c r="C158" s="373" t="s">
        <v>4412</v>
      </c>
      <c r="D158" s="325"/>
      <c r="E158" s="325"/>
      <c r="F158" s="374" t="s">
        <v>4393</v>
      </c>
      <c r="G158" s="325"/>
      <c r="H158" s="373" t="s">
        <v>4427</v>
      </c>
      <c r="I158" s="373" t="s">
        <v>4389</v>
      </c>
      <c r="J158" s="373">
        <v>50</v>
      </c>
      <c r="K158" s="369"/>
    </row>
    <row r="159" s="1" customFormat="1" ht="15" customHeight="1">
      <c r="B159" s="348"/>
      <c r="C159" s="373" t="s">
        <v>120</v>
      </c>
      <c r="D159" s="325"/>
      <c r="E159" s="325"/>
      <c r="F159" s="374" t="s">
        <v>4387</v>
      </c>
      <c r="G159" s="325"/>
      <c r="H159" s="373" t="s">
        <v>4449</v>
      </c>
      <c r="I159" s="373" t="s">
        <v>4389</v>
      </c>
      <c r="J159" s="373" t="s">
        <v>4450</v>
      </c>
      <c r="K159" s="369"/>
    </row>
    <row r="160" s="1" customFormat="1" ht="15" customHeight="1">
      <c r="B160" s="348"/>
      <c r="C160" s="373" t="s">
        <v>4451</v>
      </c>
      <c r="D160" s="325"/>
      <c r="E160" s="325"/>
      <c r="F160" s="374" t="s">
        <v>4387</v>
      </c>
      <c r="G160" s="325"/>
      <c r="H160" s="373" t="s">
        <v>4452</v>
      </c>
      <c r="I160" s="373" t="s">
        <v>4422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4453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4381</v>
      </c>
      <c r="D166" s="340"/>
      <c r="E166" s="340"/>
      <c r="F166" s="340" t="s">
        <v>4382</v>
      </c>
      <c r="G166" s="377"/>
      <c r="H166" s="378" t="s">
        <v>54</v>
      </c>
      <c r="I166" s="378" t="s">
        <v>57</v>
      </c>
      <c r="J166" s="340" t="s">
        <v>4383</v>
      </c>
      <c r="K166" s="317"/>
    </row>
    <row r="167" s="1" customFormat="1" ht="17.25" customHeight="1">
      <c r="B167" s="318"/>
      <c r="C167" s="342" t="s">
        <v>4384</v>
      </c>
      <c r="D167" s="342"/>
      <c r="E167" s="342"/>
      <c r="F167" s="343" t="s">
        <v>4385</v>
      </c>
      <c r="G167" s="379"/>
      <c r="H167" s="380"/>
      <c r="I167" s="380"/>
      <c r="J167" s="342" t="s">
        <v>4386</v>
      </c>
      <c r="K167" s="320"/>
    </row>
    <row r="168" s="1" customFormat="1" ht="5.25" customHeight="1">
      <c r="B168" s="348"/>
      <c r="C168" s="345"/>
      <c r="D168" s="345"/>
      <c r="E168" s="345"/>
      <c r="F168" s="345"/>
      <c r="G168" s="346"/>
      <c r="H168" s="345"/>
      <c r="I168" s="345"/>
      <c r="J168" s="345"/>
      <c r="K168" s="369"/>
    </row>
    <row r="169" s="1" customFormat="1" ht="15" customHeight="1">
      <c r="B169" s="348"/>
      <c r="C169" s="325" t="s">
        <v>4390</v>
      </c>
      <c r="D169" s="325"/>
      <c r="E169" s="325"/>
      <c r="F169" s="347" t="s">
        <v>4387</v>
      </c>
      <c r="G169" s="325"/>
      <c r="H169" s="325" t="s">
        <v>4427</v>
      </c>
      <c r="I169" s="325" t="s">
        <v>4389</v>
      </c>
      <c r="J169" s="325">
        <v>120</v>
      </c>
      <c r="K169" s="369"/>
    </row>
    <row r="170" s="1" customFormat="1" ht="15" customHeight="1">
      <c r="B170" s="348"/>
      <c r="C170" s="325" t="s">
        <v>4436</v>
      </c>
      <c r="D170" s="325"/>
      <c r="E170" s="325"/>
      <c r="F170" s="347" t="s">
        <v>4387</v>
      </c>
      <c r="G170" s="325"/>
      <c r="H170" s="325" t="s">
        <v>4437</v>
      </c>
      <c r="I170" s="325" t="s">
        <v>4389</v>
      </c>
      <c r="J170" s="325" t="s">
        <v>4438</v>
      </c>
      <c r="K170" s="369"/>
    </row>
    <row r="171" s="1" customFormat="1" ht="15" customHeight="1">
      <c r="B171" s="348"/>
      <c r="C171" s="325" t="s">
        <v>4335</v>
      </c>
      <c r="D171" s="325"/>
      <c r="E171" s="325"/>
      <c r="F171" s="347" t="s">
        <v>4387</v>
      </c>
      <c r="G171" s="325"/>
      <c r="H171" s="325" t="s">
        <v>4454</v>
      </c>
      <c r="I171" s="325" t="s">
        <v>4389</v>
      </c>
      <c r="J171" s="325" t="s">
        <v>4438</v>
      </c>
      <c r="K171" s="369"/>
    </row>
    <row r="172" s="1" customFormat="1" ht="15" customHeight="1">
      <c r="B172" s="348"/>
      <c r="C172" s="325" t="s">
        <v>4392</v>
      </c>
      <c r="D172" s="325"/>
      <c r="E172" s="325"/>
      <c r="F172" s="347" t="s">
        <v>4393</v>
      </c>
      <c r="G172" s="325"/>
      <c r="H172" s="325" t="s">
        <v>4454</v>
      </c>
      <c r="I172" s="325" t="s">
        <v>4389</v>
      </c>
      <c r="J172" s="325">
        <v>50</v>
      </c>
      <c r="K172" s="369"/>
    </row>
    <row r="173" s="1" customFormat="1" ht="15" customHeight="1">
      <c r="B173" s="348"/>
      <c r="C173" s="325" t="s">
        <v>4395</v>
      </c>
      <c r="D173" s="325"/>
      <c r="E173" s="325"/>
      <c r="F173" s="347" t="s">
        <v>4387</v>
      </c>
      <c r="G173" s="325"/>
      <c r="H173" s="325" t="s">
        <v>4454</v>
      </c>
      <c r="I173" s="325" t="s">
        <v>4397</v>
      </c>
      <c r="J173" s="325"/>
      <c r="K173" s="369"/>
    </row>
    <row r="174" s="1" customFormat="1" ht="15" customHeight="1">
      <c r="B174" s="348"/>
      <c r="C174" s="325" t="s">
        <v>4406</v>
      </c>
      <c r="D174" s="325"/>
      <c r="E174" s="325"/>
      <c r="F174" s="347" t="s">
        <v>4393</v>
      </c>
      <c r="G174" s="325"/>
      <c r="H174" s="325" t="s">
        <v>4454</v>
      </c>
      <c r="I174" s="325" t="s">
        <v>4389</v>
      </c>
      <c r="J174" s="325">
        <v>50</v>
      </c>
      <c r="K174" s="369"/>
    </row>
    <row r="175" s="1" customFormat="1" ht="15" customHeight="1">
      <c r="B175" s="348"/>
      <c r="C175" s="325" t="s">
        <v>4414</v>
      </c>
      <c r="D175" s="325"/>
      <c r="E175" s="325"/>
      <c r="F175" s="347" t="s">
        <v>4393</v>
      </c>
      <c r="G175" s="325"/>
      <c r="H175" s="325" t="s">
        <v>4454</v>
      </c>
      <c r="I175" s="325" t="s">
        <v>4389</v>
      </c>
      <c r="J175" s="325">
        <v>50</v>
      </c>
      <c r="K175" s="369"/>
    </row>
    <row r="176" s="1" customFormat="1" ht="15" customHeight="1">
      <c r="B176" s="348"/>
      <c r="C176" s="325" t="s">
        <v>4412</v>
      </c>
      <c r="D176" s="325"/>
      <c r="E176" s="325"/>
      <c r="F176" s="347" t="s">
        <v>4393</v>
      </c>
      <c r="G176" s="325"/>
      <c r="H176" s="325" t="s">
        <v>4454</v>
      </c>
      <c r="I176" s="325" t="s">
        <v>4389</v>
      </c>
      <c r="J176" s="325">
        <v>50</v>
      </c>
      <c r="K176" s="369"/>
    </row>
    <row r="177" s="1" customFormat="1" ht="15" customHeight="1">
      <c r="B177" s="348"/>
      <c r="C177" s="325" t="s">
        <v>149</v>
      </c>
      <c r="D177" s="325"/>
      <c r="E177" s="325"/>
      <c r="F177" s="347" t="s">
        <v>4387</v>
      </c>
      <c r="G177" s="325"/>
      <c r="H177" s="325" t="s">
        <v>4455</v>
      </c>
      <c r="I177" s="325" t="s">
        <v>4456</v>
      </c>
      <c r="J177" s="325"/>
      <c r="K177" s="369"/>
    </row>
    <row r="178" s="1" customFormat="1" ht="15" customHeight="1">
      <c r="B178" s="348"/>
      <c r="C178" s="325" t="s">
        <v>57</v>
      </c>
      <c r="D178" s="325"/>
      <c r="E178" s="325"/>
      <c r="F178" s="347" t="s">
        <v>4387</v>
      </c>
      <c r="G178" s="325"/>
      <c r="H178" s="325" t="s">
        <v>4457</v>
      </c>
      <c r="I178" s="325" t="s">
        <v>4458</v>
      </c>
      <c r="J178" s="325">
        <v>1</v>
      </c>
      <c r="K178" s="369"/>
    </row>
    <row r="179" s="1" customFormat="1" ht="15" customHeight="1">
      <c r="B179" s="348"/>
      <c r="C179" s="325" t="s">
        <v>53</v>
      </c>
      <c r="D179" s="325"/>
      <c r="E179" s="325"/>
      <c r="F179" s="347" t="s">
        <v>4387</v>
      </c>
      <c r="G179" s="325"/>
      <c r="H179" s="325" t="s">
        <v>4459</v>
      </c>
      <c r="I179" s="325" t="s">
        <v>4389</v>
      </c>
      <c r="J179" s="325">
        <v>20</v>
      </c>
      <c r="K179" s="369"/>
    </row>
    <row r="180" s="1" customFormat="1" ht="15" customHeight="1">
      <c r="B180" s="348"/>
      <c r="C180" s="325" t="s">
        <v>54</v>
      </c>
      <c r="D180" s="325"/>
      <c r="E180" s="325"/>
      <c r="F180" s="347" t="s">
        <v>4387</v>
      </c>
      <c r="G180" s="325"/>
      <c r="H180" s="325" t="s">
        <v>4460</v>
      </c>
      <c r="I180" s="325" t="s">
        <v>4389</v>
      </c>
      <c r="J180" s="325">
        <v>255</v>
      </c>
      <c r="K180" s="369"/>
    </row>
    <row r="181" s="1" customFormat="1" ht="15" customHeight="1">
      <c r="B181" s="348"/>
      <c r="C181" s="325" t="s">
        <v>150</v>
      </c>
      <c r="D181" s="325"/>
      <c r="E181" s="325"/>
      <c r="F181" s="347" t="s">
        <v>4387</v>
      </c>
      <c r="G181" s="325"/>
      <c r="H181" s="325" t="s">
        <v>4351</v>
      </c>
      <c r="I181" s="325" t="s">
        <v>4389</v>
      </c>
      <c r="J181" s="325">
        <v>10</v>
      </c>
      <c r="K181" s="369"/>
    </row>
    <row r="182" s="1" customFormat="1" ht="15" customHeight="1">
      <c r="B182" s="348"/>
      <c r="C182" s="325" t="s">
        <v>151</v>
      </c>
      <c r="D182" s="325"/>
      <c r="E182" s="325"/>
      <c r="F182" s="347" t="s">
        <v>4387</v>
      </c>
      <c r="G182" s="325"/>
      <c r="H182" s="325" t="s">
        <v>4461</v>
      </c>
      <c r="I182" s="325" t="s">
        <v>4422</v>
      </c>
      <c r="J182" s="325"/>
      <c r="K182" s="369"/>
    </row>
    <row r="183" s="1" customFormat="1" ht="15" customHeight="1">
      <c r="B183" s="348"/>
      <c r="C183" s="325" t="s">
        <v>4462</v>
      </c>
      <c r="D183" s="325"/>
      <c r="E183" s="325"/>
      <c r="F183" s="347" t="s">
        <v>4387</v>
      </c>
      <c r="G183" s="325"/>
      <c r="H183" s="325" t="s">
        <v>4463</v>
      </c>
      <c r="I183" s="325" t="s">
        <v>4422</v>
      </c>
      <c r="J183" s="325"/>
      <c r="K183" s="369"/>
    </row>
    <row r="184" s="1" customFormat="1" ht="15" customHeight="1">
      <c r="B184" s="348"/>
      <c r="C184" s="325" t="s">
        <v>4451</v>
      </c>
      <c r="D184" s="325"/>
      <c r="E184" s="325"/>
      <c r="F184" s="347" t="s">
        <v>4387</v>
      </c>
      <c r="G184" s="325"/>
      <c r="H184" s="325" t="s">
        <v>4464</v>
      </c>
      <c r="I184" s="325" t="s">
        <v>4422</v>
      </c>
      <c r="J184" s="325"/>
      <c r="K184" s="369"/>
    </row>
    <row r="185" s="1" customFormat="1" ht="15" customHeight="1">
      <c r="B185" s="348"/>
      <c r="C185" s="325" t="s">
        <v>153</v>
      </c>
      <c r="D185" s="325"/>
      <c r="E185" s="325"/>
      <c r="F185" s="347" t="s">
        <v>4393</v>
      </c>
      <c r="G185" s="325"/>
      <c r="H185" s="325" t="s">
        <v>4465</v>
      </c>
      <c r="I185" s="325" t="s">
        <v>4389</v>
      </c>
      <c r="J185" s="325">
        <v>50</v>
      </c>
      <c r="K185" s="369"/>
    </row>
    <row r="186" s="1" customFormat="1" ht="15" customHeight="1">
      <c r="B186" s="348"/>
      <c r="C186" s="325" t="s">
        <v>4466</v>
      </c>
      <c r="D186" s="325"/>
      <c r="E186" s="325"/>
      <c r="F186" s="347" t="s">
        <v>4393</v>
      </c>
      <c r="G186" s="325"/>
      <c r="H186" s="325" t="s">
        <v>4467</v>
      </c>
      <c r="I186" s="325" t="s">
        <v>4468</v>
      </c>
      <c r="J186" s="325"/>
      <c r="K186" s="369"/>
    </row>
    <row r="187" s="1" customFormat="1" ht="15" customHeight="1">
      <c r="B187" s="348"/>
      <c r="C187" s="325" t="s">
        <v>4469</v>
      </c>
      <c r="D187" s="325"/>
      <c r="E187" s="325"/>
      <c r="F187" s="347" t="s">
        <v>4393</v>
      </c>
      <c r="G187" s="325"/>
      <c r="H187" s="325" t="s">
        <v>4470</v>
      </c>
      <c r="I187" s="325" t="s">
        <v>4468</v>
      </c>
      <c r="J187" s="325"/>
      <c r="K187" s="369"/>
    </row>
    <row r="188" s="1" customFormat="1" ht="15" customHeight="1">
      <c r="B188" s="348"/>
      <c r="C188" s="325" t="s">
        <v>4471</v>
      </c>
      <c r="D188" s="325"/>
      <c r="E188" s="325"/>
      <c r="F188" s="347" t="s">
        <v>4393</v>
      </c>
      <c r="G188" s="325"/>
      <c r="H188" s="325" t="s">
        <v>4472</v>
      </c>
      <c r="I188" s="325" t="s">
        <v>4468</v>
      </c>
      <c r="J188" s="325"/>
      <c r="K188" s="369"/>
    </row>
    <row r="189" s="1" customFormat="1" ht="15" customHeight="1">
      <c r="B189" s="348"/>
      <c r="C189" s="381" t="s">
        <v>4473</v>
      </c>
      <c r="D189" s="325"/>
      <c r="E189" s="325"/>
      <c r="F189" s="347" t="s">
        <v>4393</v>
      </c>
      <c r="G189" s="325"/>
      <c r="H189" s="325" t="s">
        <v>4474</v>
      </c>
      <c r="I189" s="325" t="s">
        <v>4475</v>
      </c>
      <c r="J189" s="382" t="s">
        <v>4476</v>
      </c>
      <c r="K189" s="369"/>
    </row>
    <row r="190" s="1" customFormat="1" ht="15" customHeight="1">
      <c r="B190" s="348"/>
      <c r="C190" s="332" t="s">
        <v>42</v>
      </c>
      <c r="D190" s="325"/>
      <c r="E190" s="325"/>
      <c r="F190" s="347" t="s">
        <v>4387</v>
      </c>
      <c r="G190" s="325"/>
      <c r="H190" s="322" t="s">
        <v>4477</v>
      </c>
      <c r="I190" s="325" t="s">
        <v>4478</v>
      </c>
      <c r="J190" s="325"/>
      <c r="K190" s="369"/>
    </row>
    <row r="191" s="1" customFormat="1" ht="15" customHeight="1">
      <c r="B191" s="348"/>
      <c r="C191" s="332" t="s">
        <v>4479</v>
      </c>
      <c r="D191" s="325"/>
      <c r="E191" s="325"/>
      <c r="F191" s="347" t="s">
        <v>4387</v>
      </c>
      <c r="G191" s="325"/>
      <c r="H191" s="325" t="s">
        <v>4480</v>
      </c>
      <c r="I191" s="325" t="s">
        <v>4422</v>
      </c>
      <c r="J191" s="325"/>
      <c r="K191" s="369"/>
    </row>
    <row r="192" s="1" customFormat="1" ht="15" customHeight="1">
      <c r="B192" s="348"/>
      <c r="C192" s="332" t="s">
        <v>4481</v>
      </c>
      <c r="D192" s="325"/>
      <c r="E192" s="325"/>
      <c r="F192" s="347" t="s">
        <v>4387</v>
      </c>
      <c r="G192" s="325"/>
      <c r="H192" s="325" t="s">
        <v>4482</v>
      </c>
      <c r="I192" s="325" t="s">
        <v>4422</v>
      </c>
      <c r="J192" s="325"/>
      <c r="K192" s="369"/>
    </row>
    <row r="193" s="1" customFormat="1" ht="15" customHeight="1">
      <c r="B193" s="348"/>
      <c r="C193" s="332" t="s">
        <v>4483</v>
      </c>
      <c r="D193" s="325"/>
      <c r="E193" s="325"/>
      <c r="F193" s="347" t="s">
        <v>4393</v>
      </c>
      <c r="G193" s="325"/>
      <c r="H193" s="325" t="s">
        <v>4484</v>
      </c>
      <c r="I193" s="325" t="s">
        <v>4422</v>
      </c>
      <c r="J193" s="325"/>
      <c r="K193" s="369"/>
    </row>
    <row r="194" s="1" customFormat="1" ht="15" customHeight="1">
      <c r="B194" s="375"/>
      <c r="C194" s="383"/>
      <c r="D194" s="357"/>
      <c r="E194" s="357"/>
      <c r="F194" s="357"/>
      <c r="G194" s="357"/>
      <c r="H194" s="357"/>
      <c r="I194" s="357"/>
      <c r="J194" s="357"/>
      <c r="K194" s="376"/>
    </row>
    <row r="195" s="1" customFormat="1" ht="18.75" customHeight="1">
      <c r="B195" s="322"/>
      <c r="C195" s="325"/>
      <c r="D195" s="325"/>
      <c r="E195" s="325"/>
      <c r="F195" s="347"/>
      <c r="G195" s="325"/>
      <c r="H195" s="325"/>
      <c r="I195" s="325"/>
      <c r="J195" s="325"/>
      <c r="K195" s="322"/>
    </row>
    <row r="196" s="1" customFormat="1" ht="18.75" customHeight="1">
      <c r="B196" s="322"/>
      <c r="C196" s="325"/>
      <c r="D196" s="325"/>
      <c r="E196" s="325"/>
      <c r="F196" s="347"/>
      <c r="G196" s="325"/>
      <c r="H196" s="325"/>
      <c r="I196" s="325"/>
      <c r="J196" s="325"/>
      <c r="K196" s="322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4485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4" t="s">
        <v>4486</v>
      </c>
      <c r="D200" s="384"/>
      <c r="E200" s="384"/>
      <c r="F200" s="384" t="s">
        <v>4487</v>
      </c>
      <c r="G200" s="385"/>
      <c r="H200" s="384" t="s">
        <v>4488</v>
      </c>
      <c r="I200" s="384"/>
      <c r="J200" s="384"/>
      <c r="K200" s="317"/>
    </row>
    <row r="201" s="1" customFormat="1" ht="5.25" customHeight="1">
      <c r="B201" s="348"/>
      <c r="C201" s="345"/>
      <c r="D201" s="345"/>
      <c r="E201" s="345"/>
      <c r="F201" s="345"/>
      <c r="G201" s="325"/>
      <c r="H201" s="345"/>
      <c r="I201" s="345"/>
      <c r="J201" s="345"/>
      <c r="K201" s="369"/>
    </row>
    <row r="202" s="1" customFormat="1" ht="15" customHeight="1">
      <c r="B202" s="348"/>
      <c r="C202" s="325" t="s">
        <v>4478</v>
      </c>
      <c r="D202" s="325"/>
      <c r="E202" s="325"/>
      <c r="F202" s="347" t="s">
        <v>43</v>
      </c>
      <c r="G202" s="325"/>
      <c r="H202" s="325" t="s">
        <v>4489</v>
      </c>
      <c r="I202" s="325"/>
      <c r="J202" s="325"/>
      <c r="K202" s="369"/>
    </row>
    <row r="203" s="1" customFormat="1" ht="15" customHeight="1">
      <c r="B203" s="348"/>
      <c r="C203" s="354"/>
      <c r="D203" s="325"/>
      <c r="E203" s="325"/>
      <c r="F203" s="347" t="s">
        <v>44</v>
      </c>
      <c r="G203" s="325"/>
      <c r="H203" s="325" t="s">
        <v>4490</v>
      </c>
      <c r="I203" s="325"/>
      <c r="J203" s="325"/>
      <c r="K203" s="369"/>
    </row>
    <row r="204" s="1" customFormat="1" ht="15" customHeight="1">
      <c r="B204" s="348"/>
      <c r="C204" s="354"/>
      <c r="D204" s="325"/>
      <c r="E204" s="325"/>
      <c r="F204" s="347" t="s">
        <v>47</v>
      </c>
      <c r="G204" s="325"/>
      <c r="H204" s="325" t="s">
        <v>4491</v>
      </c>
      <c r="I204" s="325"/>
      <c r="J204" s="325"/>
      <c r="K204" s="369"/>
    </row>
    <row r="205" s="1" customFormat="1" ht="15" customHeight="1">
      <c r="B205" s="348"/>
      <c r="C205" s="325"/>
      <c r="D205" s="325"/>
      <c r="E205" s="325"/>
      <c r="F205" s="347" t="s">
        <v>45</v>
      </c>
      <c r="G205" s="325"/>
      <c r="H205" s="325" t="s">
        <v>4492</v>
      </c>
      <c r="I205" s="325"/>
      <c r="J205" s="325"/>
      <c r="K205" s="369"/>
    </row>
    <row r="206" s="1" customFormat="1" ht="15" customHeight="1">
      <c r="B206" s="348"/>
      <c r="C206" s="325"/>
      <c r="D206" s="325"/>
      <c r="E206" s="325"/>
      <c r="F206" s="347" t="s">
        <v>46</v>
      </c>
      <c r="G206" s="325"/>
      <c r="H206" s="325" t="s">
        <v>4493</v>
      </c>
      <c r="I206" s="325"/>
      <c r="J206" s="325"/>
      <c r="K206" s="369"/>
    </row>
    <row r="207" s="1" customFormat="1" ht="15" customHeight="1">
      <c r="B207" s="348"/>
      <c r="C207" s="325"/>
      <c r="D207" s="325"/>
      <c r="E207" s="325"/>
      <c r="F207" s="347"/>
      <c r="G207" s="325"/>
      <c r="H207" s="325"/>
      <c r="I207" s="325"/>
      <c r="J207" s="325"/>
      <c r="K207" s="369"/>
    </row>
    <row r="208" s="1" customFormat="1" ht="15" customHeight="1">
      <c r="B208" s="348"/>
      <c r="C208" s="325" t="s">
        <v>4434</v>
      </c>
      <c r="D208" s="325"/>
      <c r="E208" s="325"/>
      <c r="F208" s="347" t="s">
        <v>79</v>
      </c>
      <c r="G208" s="325"/>
      <c r="H208" s="325" t="s">
        <v>4494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4329</v>
      </c>
      <c r="G209" s="325"/>
      <c r="H209" s="325" t="s">
        <v>4330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4327</v>
      </c>
      <c r="G210" s="325"/>
      <c r="H210" s="325" t="s">
        <v>4495</v>
      </c>
      <c r="I210" s="325"/>
      <c r="J210" s="325"/>
      <c r="K210" s="369"/>
    </row>
    <row r="211" s="1" customFormat="1" ht="15" customHeight="1">
      <c r="B211" s="386"/>
      <c r="C211" s="354"/>
      <c r="D211" s="354"/>
      <c r="E211" s="354"/>
      <c r="F211" s="347" t="s">
        <v>4331</v>
      </c>
      <c r="G211" s="332"/>
      <c r="H211" s="373" t="s">
        <v>4332</v>
      </c>
      <c r="I211" s="373"/>
      <c r="J211" s="373"/>
      <c r="K211" s="387"/>
    </row>
    <row r="212" s="1" customFormat="1" ht="15" customHeight="1">
      <c r="B212" s="386"/>
      <c r="C212" s="354"/>
      <c r="D212" s="354"/>
      <c r="E212" s="354"/>
      <c r="F212" s="347" t="s">
        <v>4333</v>
      </c>
      <c r="G212" s="332"/>
      <c r="H212" s="373" t="s">
        <v>4186</v>
      </c>
      <c r="I212" s="373"/>
      <c r="J212" s="373"/>
      <c r="K212" s="387"/>
    </row>
    <row r="213" s="1" customFormat="1" ht="15" customHeight="1">
      <c r="B213" s="386"/>
      <c r="C213" s="354"/>
      <c r="D213" s="354"/>
      <c r="E213" s="354"/>
      <c r="F213" s="388"/>
      <c r="G213" s="332"/>
      <c r="H213" s="389"/>
      <c r="I213" s="389"/>
      <c r="J213" s="389"/>
      <c r="K213" s="387"/>
    </row>
    <row r="214" s="1" customFormat="1" ht="15" customHeight="1">
      <c r="B214" s="386"/>
      <c r="C214" s="325" t="s">
        <v>4458</v>
      </c>
      <c r="D214" s="354"/>
      <c r="E214" s="354"/>
      <c r="F214" s="347">
        <v>1</v>
      </c>
      <c r="G214" s="332"/>
      <c r="H214" s="373" t="s">
        <v>4496</v>
      </c>
      <c r="I214" s="373"/>
      <c r="J214" s="373"/>
      <c r="K214" s="387"/>
    </row>
    <row r="215" s="1" customFormat="1" ht="15" customHeight="1">
      <c r="B215" s="386"/>
      <c r="C215" s="354"/>
      <c r="D215" s="354"/>
      <c r="E215" s="354"/>
      <c r="F215" s="347">
        <v>2</v>
      </c>
      <c r="G215" s="332"/>
      <c r="H215" s="373" t="s">
        <v>4497</v>
      </c>
      <c r="I215" s="373"/>
      <c r="J215" s="373"/>
      <c r="K215" s="387"/>
    </row>
    <row r="216" s="1" customFormat="1" ht="15" customHeight="1">
      <c r="B216" s="386"/>
      <c r="C216" s="354"/>
      <c r="D216" s="354"/>
      <c r="E216" s="354"/>
      <c r="F216" s="347">
        <v>3</v>
      </c>
      <c r="G216" s="332"/>
      <c r="H216" s="373" t="s">
        <v>4498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>
        <v>4</v>
      </c>
      <c r="G217" s="332"/>
      <c r="H217" s="373" t="s">
        <v>4499</v>
      </c>
      <c r="I217" s="373"/>
      <c r="J217" s="373"/>
      <c r="K217" s="387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2020-05-22T13:39:14Z</dcterms:created>
  <dcterms:modified xsi:type="dcterms:W3CDTF">2020-05-22T13:39:51Z</dcterms:modified>
</cp:coreProperties>
</file>