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11835" tabRatio="500" activeTab="1"/>
  </bookViews>
  <sheets>
    <sheet name="Rekapitulace+" sheetId="1" r:id="rId1"/>
    <sheet name="Soupis položek+" sheetId="2" r:id="rId2"/>
  </sheets>
  <definedNames>
    <definedName name="Excel_BuiltIn_Print_Titles" localSheetId="1">'Soupis položek+'!$7:$7</definedName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<sst xmlns="http://schemas.openxmlformats.org/spreadsheetml/2006/main" count="193" uniqueCount="123">
  <si>
    <t>název akce: Výměna trafa T1 a přívodních kabelů</t>
  </si>
  <si>
    <t>soubor: silnoproudé rozvody</t>
  </si>
  <si>
    <t>Soupis položek</t>
  </si>
  <si>
    <t>p.č.</t>
  </si>
  <si>
    <t>č.položky</t>
  </si>
  <si>
    <t>popis položky</t>
  </si>
  <si>
    <t>mj.</t>
  </si>
  <si>
    <t>množství</t>
  </si>
  <si>
    <t xml:space="preserve">cena/mj.     </t>
  </si>
  <si>
    <t>cena celkem</t>
  </si>
  <si>
    <t>Dodávky zařízení</t>
  </si>
  <si>
    <t>trafo distr suchý 35-10/0,4kV 1000kVA IP31,</t>
  </si>
  <si>
    <t>ks</t>
  </si>
  <si>
    <t>Dyn1 (vč.krytu)</t>
  </si>
  <si>
    <t>měřící trafo proudu CTS12.S/12kV 60/5A 5P</t>
  </si>
  <si>
    <t>součet</t>
  </si>
  <si>
    <t>Materiál elektromontážní</t>
  </si>
  <si>
    <t>kpl</t>
  </si>
  <si>
    <t>kabel 35kV AXEKVCE 1x70/16</t>
  </si>
  <si>
    <t>m</t>
  </si>
  <si>
    <t>koncovka 35kV staniční plast POLT-42D/1XI(1x70)</t>
  </si>
  <si>
    <t>kabelové oko(Al) 70ALU-F</t>
  </si>
  <si>
    <t>tyč plochá Cu100/10(9,0kg/m)</t>
  </si>
  <si>
    <t>kabel 1kV AYKY 3x240+120</t>
  </si>
  <si>
    <t>roura korugovaná KOPOFLEX KF09160 pr.160/136mm</t>
  </si>
  <si>
    <t>vodič 1-CHBU 1x240</t>
  </si>
  <si>
    <t>válcovaný profil ocel tř.11</t>
  </si>
  <si>
    <t>kg</t>
  </si>
  <si>
    <t>Materiál zemní+stavební</t>
  </si>
  <si>
    <t>štěrkopísek 0-16mm</t>
  </si>
  <si>
    <t>m3</t>
  </si>
  <si>
    <t>písek kopaný 0-2mm</t>
  </si>
  <si>
    <t>výstražná fólie šířka 0,2m</t>
  </si>
  <si>
    <t>výstražná fólie šířka 0,34m</t>
  </si>
  <si>
    <t>Elektromontáže</t>
  </si>
  <si>
    <t>transformátor do 35kV vzduch. bez zapoj.do 1000kVA</t>
  </si>
  <si>
    <t>vysoušení vzduch.trafa 22kV/IP00 před najetím</t>
  </si>
  <si>
    <t>měřící transformátor proudu do 10kV</t>
  </si>
  <si>
    <t>kabel 22(35)kV plastový/Al do 1x70 volně uložený</t>
  </si>
  <si>
    <t>koncovka 35kV staniční do 1x70</t>
  </si>
  <si>
    <t>pasové vedení bez držáků,PS a nátěru Cu100/10</t>
  </si>
  <si>
    <t>ukončení na přístroji Al pas do 100/16-125/10</t>
  </si>
  <si>
    <t>kabel Al(-1kV AYKY) volně uložený do 3x240+120</t>
  </si>
  <si>
    <t>trubka plast volně uložená do pr.160mm</t>
  </si>
  <si>
    <t>vodič Cu(-CY,CYA) volně uložený do 1x240</t>
  </si>
  <si>
    <t>ocelová nosná konstrukce klasická vč.zhotovení</t>
  </si>
  <si>
    <t>Demontáže</t>
  </si>
  <si>
    <t>ocelová nosná konstrukce klasická vč.zhotove /dmtž</t>
  </si>
  <si>
    <t>hod</t>
  </si>
  <si>
    <t>Zemní práce</t>
  </si>
  <si>
    <t>výkop kabel.rýhy šířka 50/hloubka 100cm tz.4/ko1.5</t>
  </si>
  <si>
    <t>kabelové lože 2x10cm kopaný písek šířka do 65cm</t>
  </si>
  <si>
    <t>výstražná fólie šířka do 30cm</t>
  </si>
  <si>
    <t>odvoz zeminy do 10km vč.poplatku za skládku</t>
  </si>
  <si>
    <t>provizorní úprava terénu třída zeminy 4</t>
  </si>
  <si>
    <t>m2</t>
  </si>
  <si>
    <t>podklad nebo zához štěrkopískem</t>
  </si>
  <si>
    <t>bourání živičných povrchů 3-5cm</t>
  </si>
  <si>
    <t>řezání spáry v betonu do 10cm</t>
  </si>
  <si>
    <t>bourání betonu tl.10cm</t>
  </si>
  <si>
    <t>výstražná fólie šířka nad 30cm</t>
  </si>
  <si>
    <t>betonová vozovka vrstva 10cm vč.materiálu</t>
  </si>
  <si>
    <t>litý asfalt tl.4cm vč.materiálu</t>
  </si>
  <si>
    <t>Ostatní náklady</t>
  </si>
  <si>
    <t>měřící a najížděcí vůz</t>
  </si>
  <si>
    <t>součinnost správce sítě(rozvodného závodu)</t>
  </si>
  <si>
    <t>autojeřáb AD350</t>
  </si>
  <si>
    <t>přesun autojeřábu AD080</t>
  </si>
  <si>
    <t>km</t>
  </si>
  <si>
    <t xml:space="preserve">Vypracoval: 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</si>
  <si>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</si>
  <si>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</si>
  <si>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</si>
  <si>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</si>
  <si>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</si>
  <si>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</si>
  <si>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</si>
  <si>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</si>
  <si>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</si>
  <si>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</si>
  <si>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</si>
  <si>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</si>
  <si>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demontáže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</si>
  <si>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</si>
  <si>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</si>
  <si>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</si>
  <si>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</si>
  <si>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</si>
  <si>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</si>
  <si>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 celkem</t>
  </si>
  <si>
    <t>zařízení staveniště</t>
  </si>
  <si>
    <t>provozní vlivy</t>
  </si>
  <si>
    <t>NÁKLADY hl.VI celkem</t>
  </si>
  <si>
    <t>kompletační činnost</t>
  </si>
  <si>
    <t>revize</t>
  </si>
  <si>
    <t>komplexní zkoušky</t>
  </si>
  <si>
    <t>investorská činnost</t>
  </si>
  <si>
    <t>NÁKLADY hl.XI celkem</t>
  </si>
  <si>
    <t>cena bez DPH</t>
  </si>
  <si>
    <t>DPH základní sazba</t>
  </si>
  <si>
    <t>CENA vč.DPH (Kč)</t>
  </si>
  <si>
    <t>elektromontáže v blízkosti napětí</t>
  </si>
  <si>
    <t>stěhování transformátoru a náklady s tím spojené (úprava konstrukce)</t>
  </si>
  <si>
    <t>pronájem a provoz elektrocentrály 250kVA</t>
  </si>
  <si>
    <t>den</t>
  </si>
  <si>
    <t>dokumentace skutečného provedení</t>
  </si>
  <si>
    <t>kabel JYTY 7x1</t>
  </si>
  <si>
    <t>kabel NCEY/JYTY volně uložený do 19x1</t>
  </si>
  <si>
    <t>vybourání otvoru ve zdi/cihla/tl.do 0,15m</t>
  </si>
  <si>
    <t>oprava omítky na stěně po vybourání/vč.malby (4+4+3,5*0,4)</t>
  </si>
  <si>
    <t>vyrovnání podlahy - dobetonování po vybourané příčce</t>
  </si>
  <si>
    <t>"slzičkový plech" tloušťka 6mm /3,5*1m/vč. Montáže a nátěru</t>
  </si>
  <si>
    <t>ekologická likvidace vybouraného materiálu</t>
  </si>
  <si>
    <t>t</t>
  </si>
  <si>
    <t>přesun hmot</t>
  </si>
  <si>
    <t>příplatek za drobné stavební práce</t>
  </si>
  <si>
    <t>dodávka a montáž plechová vrata nezateplená, včetně montážního rámu, syntetický nátěr /2,2*2,5m/</t>
  </si>
  <si>
    <t>Datum: 12.3.2020</t>
  </si>
  <si>
    <t>měřící trafo proudu CLA3.1/15VA/tp.1,0  1500/5A</t>
  </si>
  <si>
    <t>měřící trafo proudu násuvné vč.zapojení</t>
  </si>
  <si>
    <t>pojistková patrona VN 12kV/80A/292/87mm</t>
  </si>
  <si>
    <t>pojistková patrona 6-35kV</t>
  </si>
  <si>
    <t>Datum úpravy : 17.4.2020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</si>
</sst>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000000"/>
    <numFmt numFmtId="167" formatCode="#\ ###\ ###"/>
    <numFmt numFmtId="168" formatCode="0.000;0.000;;"/>
    <numFmt numFmtId="169" formatCode="0.00;0.00;;"/>
    <numFmt numFmtId="170" formatCode="#\ ###\ ##0;#\ ###\ ##0;;"/>
    <numFmt numFmtId="171" formatCode="##\ ###\ ##0;##\ ###\ ##0;;"/>
    <numFmt numFmtId="172" formatCode="0.000;0.000;"/>
    <numFmt numFmtId="173" formatCode="0.00;0.00;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vertical="center"/>
    </xf>
    <xf numFmtId="170" fontId="4" fillId="33" borderId="11" xfId="0" applyNumberFormat="1" applyFont="1" applyFill="1" applyBorder="1" applyAlignment="1">
      <alignment vertical="center"/>
    </xf>
    <xf numFmtId="171" fontId="4" fillId="33" borderId="12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170" fontId="6" fillId="0" borderId="14" xfId="0" applyNumberFormat="1" applyFont="1" applyBorder="1" applyAlignment="1">
      <alignment horizontal="right"/>
    </xf>
    <xf numFmtId="171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1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70" fontId="6" fillId="0" borderId="22" xfId="0" applyNumberFormat="1" applyFont="1" applyBorder="1" applyAlignment="1">
      <alignment/>
    </xf>
    <xf numFmtId="171" fontId="6" fillId="0" borderId="23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1" fontId="6" fillId="33" borderId="12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49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170" fontId="6" fillId="0" borderId="26" xfId="0" applyNumberFormat="1" applyFont="1" applyBorder="1" applyAlignment="1">
      <alignment/>
    </xf>
    <xf numFmtId="171" fontId="6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1" fontId="3" fillId="0" borderId="30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2" fontId="2" fillId="0" borderId="14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31" xfId="0" applyNumberFormat="1" applyFont="1" applyBorder="1" applyAlignment="1" applyProtection="1">
      <alignment/>
      <protection locked="0"/>
    </xf>
    <xf numFmtId="2" fontId="5" fillId="33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3" fillId="0" borderId="25" xfId="0" applyNumberFormat="1" applyFon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2" fontId="2" fillId="0" borderId="32" xfId="0" applyNumberFormat="1" applyFont="1" applyBorder="1" applyAlignment="1" applyProtection="1">
      <alignment/>
      <protection locked="0"/>
    </xf>
    <xf numFmtId="2" fontId="5" fillId="33" borderId="33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49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166" fontId="2" fillId="0" borderId="31" xfId="0" applyNumberFormat="1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/>
      <protection/>
    </xf>
    <xf numFmtId="2" fontId="2" fillId="0" borderId="31" xfId="0" applyNumberFormat="1" applyFont="1" applyBorder="1" applyAlignment="1" applyProtection="1">
      <alignment/>
      <protection/>
    </xf>
    <xf numFmtId="0" fontId="5" fillId="33" borderId="34" xfId="0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 applyProtection="1">
      <alignment/>
      <protection/>
    </xf>
    <xf numFmtId="2" fontId="5" fillId="33" borderId="0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166" fontId="3" fillId="0" borderId="25" xfId="0" applyNumberFormat="1" applyFont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/>
      <protection/>
    </xf>
    <xf numFmtId="2" fontId="3" fillId="0" borderId="2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49" fontId="2" fillId="0" borderId="18" xfId="0" applyNumberFormat="1" applyFont="1" applyBorder="1" applyAlignment="1" applyProtection="1">
      <alignment wrapText="1"/>
      <protection/>
    </xf>
    <xf numFmtId="49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/>
      <protection/>
    </xf>
    <xf numFmtId="166" fontId="2" fillId="0" borderId="32" xfId="0" applyNumberFormat="1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/>
      <protection/>
    </xf>
    <xf numFmtId="2" fontId="2" fillId="0" borderId="32" xfId="0" applyNumberFormat="1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5" fillId="33" borderId="38" xfId="0" applyFont="1" applyFill="1" applyBorder="1" applyAlignment="1" applyProtection="1">
      <alignment/>
      <protection/>
    </xf>
    <xf numFmtId="166" fontId="5" fillId="33" borderId="33" xfId="0" applyNumberFormat="1" applyFont="1" applyFill="1" applyBorder="1" applyAlignment="1" applyProtection="1">
      <alignment/>
      <protection/>
    </xf>
    <xf numFmtId="0" fontId="5" fillId="33" borderId="33" xfId="0" applyFont="1" applyFill="1" applyBorder="1" applyAlignment="1" applyProtection="1">
      <alignment/>
      <protection/>
    </xf>
    <xf numFmtId="2" fontId="5" fillId="33" borderId="33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/>
    </xf>
    <xf numFmtId="167" fontId="3" fillId="0" borderId="0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167" fontId="2" fillId="0" borderId="31" xfId="0" applyNumberFormat="1" applyFont="1" applyBorder="1" applyAlignment="1" applyProtection="1">
      <alignment/>
      <protection/>
    </xf>
    <xf numFmtId="167" fontId="5" fillId="33" borderId="0" xfId="0" applyNumberFormat="1" applyFont="1" applyFill="1" applyBorder="1" applyAlignment="1" applyProtection="1">
      <alignment/>
      <protection/>
    </xf>
    <xf numFmtId="167" fontId="3" fillId="0" borderId="25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 vertical="top"/>
      <protection/>
    </xf>
    <xf numFmtId="167" fontId="2" fillId="0" borderId="32" xfId="0" applyNumberFormat="1" applyFont="1" applyBorder="1" applyAlignment="1" applyProtection="1">
      <alignment/>
      <protection/>
    </xf>
    <xf numFmtId="167" fontId="5" fillId="33" borderId="33" xfId="0" applyNumberFormat="1" applyFont="1" applyFill="1" applyBorder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70" fontId="6" fillId="0" borderId="18" xfId="0" applyNumberFormat="1" applyFont="1" applyBorder="1" applyAlignment="1" applyProtection="1">
      <alignment/>
      <protection locked="0"/>
    </xf>
    <xf numFmtId="171" fontId="6" fillId="0" borderId="19" xfId="0" applyNumberFormat="1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172" fontId="40" fillId="0" borderId="0" xfId="0" applyNumberFormat="1" applyFont="1" applyBorder="1" applyAlignment="1">
      <alignment/>
    </xf>
    <xf numFmtId="173" fontId="40" fillId="0" borderId="0" xfId="0" applyNumberFormat="1" applyFont="1" applyBorder="1" applyAlignment="1">
      <alignment/>
    </xf>
    <xf numFmtId="0" fontId="40" fillId="0" borderId="39" xfId="0" applyFont="1" applyBorder="1" applyAlignment="1">
      <alignment/>
    </xf>
    <xf numFmtId="166" fontId="40" fillId="0" borderId="40" xfId="0" applyNumberFormat="1" applyFont="1" applyBorder="1" applyAlignment="1">
      <alignment/>
    </xf>
    <xf numFmtId="49" fontId="40" fillId="0" borderId="40" xfId="0" applyNumberFormat="1" applyFont="1" applyBorder="1" applyAlignment="1">
      <alignment/>
    </xf>
    <xf numFmtId="2" fontId="40" fillId="0" borderId="40" xfId="0" applyNumberFormat="1" applyFont="1" applyBorder="1" applyAlignment="1">
      <alignment/>
    </xf>
    <xf numFmtId="167" fontId="40" fillId="0" borderId="41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167" fontId="2" fillId="0" borderId="0" xfId="0" applyNumberFormat="1" applyFont="1" applyBorder="1" applyAlignment="1" applyProtection="1">
      <alignment/>
      <protection/>
    </xf>
    <xf numFmtId="2" fontId="2" fillId="0" borderId="42" xfId="0" applyNumberFormat="1" applyFont="1" applyBorder="1" applyAlignment="1" applyProtection="1">
      <alignment/>
      <protection locked="0"/>
    </xf>
    <xf numFmtId="167" fontId="2" fillId="0" borderId="42" xfId="0" applyNumberFormat="1" applyFont="1" applyBorder="1" applyAlignment="1" applyProtection="1">
      <alignment/>
      <protection/>
    </xf>
    <xf numFmtId="0" fontId="40" fillId="0" borderId="0" xfId="0" applyFont="1" applyBorder="1" applyAlignment="1">
      <alignment/>
    </xf>
    <xf numFmtId="166" fontId="40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167" fontId="40" fillId="0" borderId="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zoomScalePageLayoutView="0" workbookViewId="0" topLeftCell="A22">
      <selection activeCell="F23" sqref="F23"/>
    </sheetView>
  </sheetViews>
  <sheetFormatPr defaultColWidth="8.8515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4" customWidth="1"/>
    <col min="5" max="5" width="14.7109375" style="5" customWidth="1"/>
    <col min="6" max="6" width="16.7109375" style="6" customWidth="1"/>
    <col min="7" max="8" width="9.00390625" style="1" hidden="1" customWidth="1"/>
    <col min="9" max="16384" width="8.8515625" style="1" customWidth="1"/>
  </cols>
  <sheetData>
    <row r="3" spans="1:7" ht="15.75">
      <c r="A3" s="7"/>
      <c r="B3" s="2"/>
      <c r="C3" s="2"/>
      <c r="D3" s="8"/>
      <c r="E3" s="9"/>
      <c r="F3" s="10"/>
      <c r="G3" s="7"/>
    </row>
    <row r="4" spans="1:7" ht="15.75">
      <c r="A4" s="7"/>
      <c r="B4" s="2" t="s">
        <v>0</v>
      </c>
      <c r="C4" s="2"/>
      <c r="D4" s="8"/>
      <c r="E4" s="9"/>
      <c r="F4" s="10"/>
      <c r="G4" s="7"/>
    </row>
    <row r="5" spans="1:7" ht="15.75">
      <c r="A5" s="7"/>
      <c r="B5" s="2" t="s">
        <v>1</v>
      </c>
      <c r="C5" s="2"/>
      <c r="D5" s="8"/>
      <c r="E5" s="9"/>
      <c r="F5" s="10"/>
      <c r="G5" s="7"/>
    </row>
    <row r="6" spans="1:7" ht="15.75">
      <c r="A6" s="7"/>
      <c r="B6" s="2"/>
      <c r="C6" s="2"/>
      <c r="D6" s="8"/>
      <c r="E6" s="9"/>
      <c r="F6" s="10"/>
      <c r="G6" s="7"/>
    </row>
    <row r="7" spans="1:6" s="3" customFormat="1" ht="33.75" customHeight="1">
      <c r="A7" s="11" t="s">
        <v>70</v>
      </c>
      <c r="B7" s="12"/>
      <c r="C7" s="12"/>
      <c r="D7" s="13"/>
      <c r="E7" s="14"/>
      <c r="F7" s="15"/>
    </row>
    <row r="8" spans="1:6" ht="15.75">
      <c r="A8" s="16" t="s">
        <v>3</v>
      </c>
      <c r="B8" s="17"/>
      <c r="C8" s="17"/>
      <c r="D8" s="18" t="s">
        <v>71</v>
      </c>
      <c r="E8" s="19" t="s">
        <v>72</v>
      </c>
      <c r="F8" s="20" t="s">
        <v>73</v>
      </c>
    </row>
    <row r="9" spans="1:8" ht="15.75">
      <c r="A9" s="21">
        <v>1</v>
      </c>
      <c r="B9" s="22" t="s">
        <v>74</v>
      </c>
      <c r="C9" s="22"/>
      <c r="D9" s="23"/>
      <c r="E9" s="24"/>
      <c r="F9" s="25">
        <f>'Soupis položek+'!G15</f>
        <v>0</v>
      </c>
      <c r="H9" s="1">
        <v>9</v>
      </c>
    </row>
    <row r="10" spans="1:8" ht="15.75">
      <c r="A10" s="21">
        <v>2</v>
      </c>
      <c r="B10" s="22" t="s">
        <v>75</v>
      </c>
      <c r="C10" s="22"/>
      <c r="D10" s="23">
        <v>3.6</v>
      </c>
      <c r="E10" s="24">
        <f>SUM(F9:F9)</f>
        <v>0</v>
      </c>
      <c r="F10" s="25">
        <f>D10*E10/100</f>
        <v>0</v>
      </c>
      <c r="H10" s="1">
        <v>10</v>
      </c>
    </row>
    <row r="11" spans="1:8" ht="15.75">
      <c r="A11" s="21">
        <v>3</v>
      </c>
      <c r="B11" s="22" t="s">
        <v>76</v>
      </c>
      <c r="C11" s="22"/>
      <c r="D11" s="23">
        <v>1</v>
      </c>
      <c r="E11" s="24">
        <f>SUM(F9:F9)</f>
        <v>0</v>
      </c>
      <c r="F11" s="25">
        <f>D11*E11/100</f>
        <v>0</v>
      </c>
      <c r="H11" s="1">
        <v>12</v>
      </c>
    </row>
    <row r="12" spans="1:8" ht="15.75">
      <c r="A12" s="21">
        <v>4</v>
      </c>
      <c r="B12" s="22" t="s">
        <v>77</v>
      </c>
      <c r="C12" s="22"/>
      <c r="D12" s="23"/>
      <c r="E12" s="24"/>
      <c r="F12" s="25">
        <f>'Soupis položek+'!G26</f>
        <v>0</v>
      </c>
      <c r="H12" s="1">
        <v>13</v>
      </c>
    </row>
    <row r="13" spans="1:8" ht="15.75">
      <c r="A13" s="21">
        <v>5</v>
      </c>
      <c r="B13" s="22" t="s">
        <v>78</v>
      </c>
      <c r="C13" s="22"/>
      <c r="D13" s="23">
        <v>5</v>
      </c>
      <c r="E13" s="116"/>
      <c r="F13" s="25">
        <f>D13*E13/100</f>
        <v>0</v>
      </c>
      <c r="H13" s="1">
        <v>14</v>
      </c>
    </row>
    <row r="14" spans="1:8" ht="15.75">
      <c r="A14" s="21">
        <v>6</v>
      </c>
      <c r="B14" s="22" t="s">
        <v>79</v>
      </c>
      <c r="C14" s="22"/>
      <c r="D14" s="23">
        <v>5</v>
      </c>
      <c r="E14" s="24">
        <f>SUM(F12:F12)</f>
        <v>0</v>
      </c>
      <c r="F14" s="25">
        <f>D14*E14/100</f>
        <v>0</v>
      </c>
      <c r="H14" s="1">
        <v>15</v>
      </c>
    </row>
    <row r="15" spans="1:8" ht="15.75">
      <c r="A15" s="21">
        <v>7</v>
      </c>
      <c r="B15" s="22" t="s">
        <v>80</v>
      </c>
      <c r="C15" s="22"/>
      <c r="D15" s="23"/>
      <c r="E15" s="24"/>
      <c r="F15" s="25">
        <f>'Soupis položek+'!G34</f>
        <v>0</v>
      </c>
      <c r="H15" s="1">
        <v>17</v>
      </c>
    </row>
    <row r="16" spans="1:8" ht="15.75">
      <c r="A16" s="21">
        <v>8</v>
      </c>
      <c r="B16" s="22" t="s">
        <v>81</v>
      </c>
      <c r="C16" s="22"/>
      <c r="D16" s="23"/>
      <c r="E16" s="24"/>
      <c r="F16" s="25">
        <f>'Soupis položek+'!G50</f>
        <v>0</v>
      </c>
      <c r="G16" s="6">
        <f>SUM(F12:F14)</f>
        <v>0</v>
      </c>
      <c r="H16" s="1">
        <v>18</v>
      </c>
    </row>
    <row r="17" spans="1:8" ht="15.75">
      <c r="A17" s="21">
        <v>9</v>
      </c>
      <c r="B17" s="22" t="s">
        <v>82</v>
      </c>
      <c r="C17" s="22"/>
      <c r="D17" s="23"/>
      <c r="E17" s="24"/>
      <c r="F17" s="25">
        <f>'Soupis položek+'!G53</f>
        <v>0</v>
      </c>
      <c r="H17" s="1">
        <v>19</v>
      </c>
    </row>
    <row r="18" spans="1:8" ht="15.75">
      <c r="A18" s="21">
        <v>10</v>
      </c>
      <c r="B18" s="22" t="s">
        <v>83</v>
      </c>
      <c r="C18" s="22"/>
      <c r="D18" s="23"/>
      <c r="E18" s="24"/>
      <c r="F18" s="25">
        <f>'Soupis položek+'!G71</f>
        <v>0</v>
      </c>
      <c r="G18" s="6">
        <f>SUM(F15:F15)</f>
        <v>0</v>
      </c>
      <c r="H18" s="1">
        <v>21</v>
      </c>
    </row>
    <row r="19" spans="1:8" ht="15.75">
      <c r="A19" s="21">
        <v>11</v>
      </c>
      <c r="B19" s="22" t="s">
        <v>84</v>
      </c>
      <c r="C19" s="22"/>
      <c r="D19" s="23">
        <v>6</v>
      </c>
      <c r="E19" s="24">
        <f>SUM(F16:G16)</f>
        <v>0</v>
      </c>
      <c r="F19" s="25">
        <f>D19*E19/100</f>
        <v>0</v>
      </c>
      <c r="H19" s="1">
        <v>22</v>
      </c>
    </row>
    <row r="20" spans="1:8" ht="15.75">
      <c r="A20" s="21">
        <v>12</v>
      </c>
      <c r="B20" s="22" t="s">
        <v>85</v>
      </c>
      <c r="C20" s="22"/>
      <c r="D20" s="23">
        <v>1</v>
      </c>
      <c r="E20" s="24">
        <f>SUM(F18:G18)</f>
        <v>0</v>
      </c>
      <c r="F20" s="25">
        <f>D20*E20/100</f>
        <v>0</v>
      </c>
      <c r="H20" s="1">
        <v>23</v>
      </c>
    </row>
    <row r="21" spans="1:8" ht="15.75">
      <c r="A21" s="26">
        <v>13</v>
      </c>
      <c r="B21" s="27" t="s">
        <v>86</v>
      </c>
      <c r="C21" s="27"/>
      <c r="D21" s="28"/>
      <c r="E21" s="29"/>
      <c r="F21" s="30">
        <f>SUM(F9:F10)</f>
        <v>0</v>
      </c>
      <c r="H21" s="1">
        <v>25</v>
      </c>
    </row>
    <row r="22" spans="1:8" ht="15.75">
      <c r="A22" s="21">
        <v>14</v>
      </c>
      <c r="B22" s="22" t="s">
        <v>87</v>
      </c>
      <c r="C22" s="22"/>
      <c r="D22" s="23"/>
      <c r="E22" s="24"/>
      <c r="F22" s="25">
        <f>SUM(F11:F20)</f>
        <v>0</v>
      </c>
      <c r="H22" s="1">
        <v>26</v>
      </c>
    </row>
    <row r="23" spans="1:8" ht="15.75">
      <c r="A23" s="21">
        <v>15</v>
      </c>
      <c r="B23" s="22" t="s">
        <v>88</v>
      </c>
      <c r="C23" s="22"/>
      <c r="D23" s="23"/>
      <c r="E23" s="24"/>
      <c r="F23" s="25">
        <f>'Soupis položek+'!G88</f>
        <v>0</v>
      </c>
      <c r="H23" s="1">
        <v>27</v>
      </c>
    </row>
    <row r="24" spans="1:8" ht="15.75">
      <c r="A24" s="31">
        <v>16</v>
      </c>
      <c r="B24" s="32" t="s">
        <v>89</v>
      </c>
      <c r="C24" s="32"/>
      <c r="D24" s="33"/>
      <c r="E24" s="34"/>
      <c r="F24" s="35">
        <f>SUM(F21:F23)</f>
        <v>0</v>
      </c>
      <c r="G24" s="6">
        <f>SUM(F24:F24)</f>
        <v>0</v>
      </c>
      <c r="H24" s="1">
        <v>28</v>
      </c>
    </row>
    <row r="25" spans="1:6" ht="15.75">
      <c r="A25" s="36"/>
      <c r="B25" s="37"/>
      <c r="C25" s="37"/>
      <c r="D25" s="38"/>
      <c r="E25" s="39"/>
      <c r="F25" s="40"/>
    </row>
    <row r="26" spans="1:8" ht="15.75">
      <c r="A26" s="21">
        <v>17</v>
      </c>
      <c r="B26" s="22" t="s">
        <v>90</v>
      </c>
      <c r="C26" s="22"/>
      <c r="D26" s="23">
        <v>8.4</v>
      </c>
      <c r="E26" s="116">
        <f>SUM(F22:F22)</f>
        <v>0</v>
      </c>
      <c r="F26" s="25">
        <f>D26*E26/100</f>
        <v>0</v>
      </c>
      <c r="H26" s="1">
        <v>30</v>
      </c>
    </row>
    <row r="27" spans="1:8" ht="15.75">
      <c r="A27" s="21">
        <v>18</v>
      </c>
      <c r="B27" s="22" t="s">
        <v>91</v>
      </c>
      <c r="C27" s="22"/>
      <c r="D27" s="23">
        <v>6</v>
      </c>
      <c r="E27" s="116">
        <f>SUM(F22:F22)</f>
        <v>0</v>
      </c>
      <c r="F27" s="25">
        <f>D27*E27/100</f>
        <v>0</v>
      </c>
      <c r="H27" s="1">
        <v>31</v>
      </c>
    </row>
    <row r="28" spans="1:8" ht="15.75">
      <c r="A28" s="31">
        <v>19</v>
      </c>
      <c r="B28" s="32" t="s">
        <v>92</v>
      </c>
      <c r="C28" s="32"/>
      <c r="D28" s="33"/>
      <c r="E28" s="34"/>
      <c r="F28" s="35">
        <f>SUM(F26:F27)</f>
        <v>0</v>
      </c>
      <c r="G28" s="6">
        <f>SUM(F28:F28)</f>
        <v>0</v>
      </c>
      <c r="H28" s="1">
        <v>33</v>
      </c>
    </row>
    <row r="29" spans="1:6" ht="15.75">
      <c r="A29" s="36"/>
      <c r="B29" s="37"/>
      <c r="C29" s="37"/>
      <c r="D29" s="38"/>
      <c r="E29" s="39"/>
      <c r="F29" s="40"/>
    </row>
    <row r="30" spans="1:8" ht="15.75">
      <c r="A30" s="21">
        <v>20</v>
      </c>
      <c r="B30" s="22" t="s">
        <v>93</v>
      </c>
      <c r="C30" s="22"/>
      <c r="D30" s="23"/>
      <c r="E30" s="24"/>
      <c r="F30" s="117"/>
      <c r="H30" s="1">
        <v>35</v>
      </c>
    </row>
    <row r="31" spans="1:8" ht="15.75">
      <c r="A31" s="21">
        <v>21</v>
      </c>
      <c r="B31" s="22" t="s">
        <v>94</v>
      </c>
      <c r="C31" s="22"/>
      <c r="D31" s="23"/>
      <c r="E31" s="24"/>
      <c r="F31" s="117"/>
      <c r="H31" s="1">
        <v>36</v>
      </c>
    </row>
    <row r="32" spans="1:8" ht="15.75">
      <c r="A32" s="21">
        <v>22</v>
      </c>
      <c r="B32" s="22" t="s">
        <v>95</v>
      </c>
      <c r="C32" s="22"/>
      <c r="D32" s="23"/>
      <c r="E32" s="24"/>
      <c r="F32" s="117"/>
      <c r="H32" s="1">
        <v>37</v>
      </c>
    </row>
    <row r="33" spans="1:6" ht="15.75">
      <c r="A33" s="21">
        <v>23</v>
      </c>
      <c r="B33" s="22" t="s">
        <v>105</v>
      </c>
      <c r="C33" s="22"/>
      <c r="D33" s="23"/>
      <c r="E33" s="24"/>
      <c r="F33" s="117"/>
    </row>
    <row r="34" spans="1:8" ht="15.75">
      <c r="A34" s="21">
        <v>24</v>
      </c>
      <c r="B34" s="22" t="s">
        <v>96</v>
      </c>
      <c r="C34" s="22"/>
      <c r="D34" s="23"/>
      <c r="E34" s="24"/>
      <c r="F34" s="117"/>
      <c r="H34" s="1">
        <v>39</v>
      </c>
    </row>
    <row r="35" spans="1:8" ht="15.75">
      <c r="A35" s="31">
        <v>25</v>
      </c>
      <c r="B35" s="32" t="s">
        <v>97</v>
      </c>
      <c r="C35" s="32"/>
      <c r="D35" s="33"/>
      <c r="E35" s="34"/>
      <c r="F35" s="35">
        <f>SUM(F30:F34)</f>
        <v>0</v>
      </c>
      <c r="G35" s="6">
        <f>SUM(F35:F35)</f>
        <v>0</v>
      </c>
      <c r="H35" s="1">
        <v>41</v>
      </c>
    </row>
    <row r="36" spans="1:6" ht="15.75">
      <c r="A36" s="36"/>
      <c r="B36" s="37"/>
      <c r="C36" s="37"/>
      <c r="D36" s="38"/>
      <c r="E36" s="39"/>
      <c r="F36" s="40"/>
    </row>
    <row r="37" spans="1:8" ht="15.75">
      <c r="A37" s="21">
        <v>26</v>
      </c>
      <c r="B37" s="22" t="s">
        <v>98</v>
      </c>
      <c r="C37" s="22"/>
      <c r="D37" s="23"/>
      <c r="E37" s="24"/>
      <c r="F37" s="25">
        <f>SUM(G21:G36)</f>
        <v>0</v>
      </c>
      <c r="H37" s="1">
        <v>43</v>
      </c>
    </row>
    <row r="38" spans="1:8" ht="15.75">
      <c r="A38" s="21">
        <v>27</v>
      </c>
      <c r="B38" s="22" t="s">
        <v>99</v>
      </c>
      <c r="C38" s="22"/>
      <c r="D38" s="23">
        <v>21</v>
      </c>
      <c r="E38" s="24">
        <f>SUM(F37:F37)</f>
        <v>0</v>
      </c>
      <c r="F38" s="25">
        <f>D38*E38/100</f>
        <v>0</v>
      </c>
      <c r="H38" s="1">
        <v>46</v>
      </c>
    </row>
    <row r="39" spans="1:8" ht="15.75">
      <c r="A39" s="41">
        <v>28</v>
      </c>
      <c r="B39" s="42" t="s">
        <v>100</v>
      </c>
      <c r="C39" s="42"/>
      <c r="D39" s="43"/>
      <c r="E39" s="44"/>
      <c r="F39" s="45">
        <f>SUM(F37:F38)</f>
        <v>0</v>
      </c>
      <c r="H39" s="1">
        <v>48</v>
      </c>
    </row>
    <row r="40" spans="1:6" ht="15.75">
      <c r="A40" s="7"/>
      <c r="B40" s="7"/>
      <c r="C40" s="7"/>
      <c r="D40" s="8"/>
      <c r="E40" s="9"/>
      <c r="F40" s="10"/>
    </row>
    <row r="41" spans="1:6" ht="15.75">
      <c r="A41" s="7"/>
      <c r="B41" s="7"/>
      <c r="C41" s="7"/>
      <c r="D41" s="8"/>
      <c r="E41" s="9"/>
      <c r="F41" s="10"/>
    </row>
    <row r="42" spans="1:6" ht="15.75">
      <c r="A42" s="7" t="s">
        <v>117</v>
      </c>
      <c r="B42" s="7"/>
      <c r="C42" s="7"/>
      <c r="D42" s="8"/>
      <c r="E42" s="9"/>
      <c r="F42" s="10"/>
    </row>
    <row r="43" spans="1:6" ht="15.75">
      <c r="A43" s="7" t="s">
        <v>69</v>
      </c>
      <c r="B43" s="7"/>
      <c r="C43" s="7"/>
      <c r="D43" s="8"/>
      <c r="E43" s="9"/>
      <c r="F43" s="10"/>
    </row>
    <row r="44" spans="1:6" ht="15.75">
      <c r="A44" s="7"/>
      <c r="B44" s="7"/>
      <c r="C44" s="7"/>
      <c r="D44" s="8"/>
      <c r="E44" s="9"/>
      <c r="F44" s="10"/>
    </row>
    <row r="45" spans="1:6" ht="15.75">
      <c r="A45" s="7"/>
      <c r="B45" s="7"/>
      <c r="C45" s="7"/>
      <c r="D45" s="8"/>
      <c r="E45" s="9"/>
      <c r="F45" s="10"/>
    </row>
  </sheetData>
  <sheetProtection password="DF4F" sheet="1" formatCells="0" formatColumns="0" formatRows="0" insertColumns="0" insertRows="0" insertHyperlinks="0" deleteColumns="0" deleteRows="0" sort="0" autoFilter="0" pivotTables="0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zoomScalePageLayoutView="0" workbookViewId="0" topLeftCell="A1">
      <selection activeCell="H82" sqref="H82"/>
    </sheetView>
  </sheetViews>
  <sheetFormatPr defaultColWidth="8.8515625" defaultRowHeight="15"/>
  <cols>
    <col min="1" max="1" width="4.00390625" style="47" customWidth="1"/>
    <col min="2" max="2" width="11.28125" style="47" customWidth="1"/>
    <col min="3" max="3" width="47.7109375" style="47" customWidth="1"/>
    <col min="4" max="4" width="4.00390625" style="47" customWidth="1"/>
    <col min="5" max="5" width="8.28125" style="47" customWidth="1"/>
    <col min="6" max="6" width="10.421875" style="47" customWidth="1"/>
    <col min="7" max="7" width="10.8515625" style="63" customWidth="1"/>
    <col min="8" max="8" width="30.28125" style="47" customWidth="1"/>
    <col min="9" max="16384" width="8.8515625" style="47" customWidth="1"/>
  </cols>
  <sheetData>
    <row r="1" spans="1:5" ht="15">
      <c r="A1" s="63"/>
      <c r="B1" s="63"/>
      <c r="C1" s="63"/>
      <c r="D1" s="63"/>
      <c r="E1" s="63"/>
    </row>
    <row r="2" spans="1:5" ht="15">
      <c r="A2" s="63"/>
      <c r="B2" s="63"/>
      <c r="C2" s="63"/>
      <c r="D2" s="63"/>
      <c r="E2" s="63"/>
    </row>
    <row r="3" spans="1:7" ht="15.75">
      <c r="A3" s="64"/>
      <c r="B3" s="64"/>
      <c r="C3" s="64"/>
      <c r="D3" s="64"/>
      <c r="E3" s="64"/>
      <c r="F3" s="46"/>
      <c r="G3" s="64"/>
    </row>
    <row r="4" spans="1:7" ht="15.75">
      <c r="A4" s="64"/>
      <c r="B4" s="64" t="s">
        <v>0</v>
      </c>
      <c r="C4" s="64"/>
      <c r="D4" s="64"/>
      <c r="E4" s="64"/>
      <c r="F4" s="46"/>
      <c r="G4" s="64"/>
    </row>
    <row r="5" spans="1:7" ht="15.75">
      <c r="A5" s="64"/>
      <c r="B5" s="64" t="s">
        <v>1</v>
      </c>
      <c r="C5" s="64"/>
      <c r="D5" s="64"/>
      <c r="E5" s="64"/>
      <c r="F5" s="46"/>
      <c r="G5" s="64"/>
    </row>
    <row r="6" spans="1:7" ht="15.75">
      <c r="A6" s="64"/>
      <c r="B6" s="64"/>
      <c r="C6" s="64"/>
      <c r="D6" s="64"/>
      <c r="E6" s="64"/>
      <c r="F6" s="46"/>
      <c r="G6" s="64"/>
    </row>
    <row r="7" spans="1:7" s="49" customFormat="1" ht="33.75" customHeight="1" thickBot="1">
      <c r="A7" s="65" t="s">
        <v>2</v>
      </c>
      <c r="B7" s="65"/>
      <c r="C7" s="65"/>
      <c r="D7" s="65"/>
      <c r="E7" s="65"/>
      <c r="F7" s="48"/>
      <c r="G7" s="65"/>
    </row>
    <row r="8" spans="1:7" ht="15.75" thickBot="1">
      <c r="A8" s="66" t="s">
        <v>3</v>
      </c>
      <c r="B8" s="67" t="s">
        <v>4</v>
      </c>
      <c r="C8" s="68" t="s">
        <v>5</v>
      </c>
      <c r="D8" s="68" t="s">
        <v>6</v>
      </c>
      <c r="E8" s="69" t="s">
        <v>7</v>
      </c>
      <c r="F8" s="50" t="s">
        <v>8</v>
      </c>
      <c r="G8" s="105" t="s">
        <v>9</v>
      </c>
    </row>
    <row r="9" spans="1:7" s="46" customFormat="1" ht="19.5" customHeight="1">
      <c r="A9" s="70" t="s">
        <v>10</v>
      </c>
      <c r="B9" s="71"/>
      <c r="C9" s="72"/>
      <c r="D9" s="72"/>
      <c r="E9" s="73"/>
      <c r="F9" s="51"/>
      <c r="G9" s="106"/>
    </row>
    <row r="10" spans="1:7" ht="15">
      <c r="A10" s="74">
        <v>1</v>
      </c>
      <c r="B10" s="75">
        <v>822317</v>
      </c>
      <c r="C10" s="76" t="s">
        <v>11</v>
      </c>
      <c r="D10" s="76" t="s">
        <v>12</v>
      </c>
      <c r="E10" s="77">
        <v>1</v>
      </c>
      <c r="F10" s="52"/>
      <c r="G10" s="107">
        <f>E10*F10</f>
        <v>0</v>
      </c>
    </row>
    <row r="11" spans="1:7" ht="15">
      <c r="A11" s="98"/>
      <c r="B11" s="95"/>
      <c r="C11" s="96" t="s">
        <v>13</v>
      </c>
      <c r="D11" s="118"/>
      <c r="E11" s="97"/>
      <c r="F11" s="59"/>
      <c r="G11" s="113">
        <f>E11*F11</f>
        <v>0</v>
      </c>
    </row>
    <row r="12" spans="1:11" ht="15">
      <c r="A12" s="127">
        <v>2</v>
      </c>
      <c r="B12" s="128">
        <v>817322</v>
      </c>
      <c r="C12" s="129" t="s">
        <v>14</v>
      </c>
      <c r="D12" s="129" t="s">
        <v>12</v>
      </c>
      <c r="E12" s="130">
        <v>3</v>
      </c>
      <c r="F12" s="131"/>
      <c r="G12" s="132">
        <f>E12*F12</f>
        <v>0</v>
      </c>
      <c r="H12" s="119"/>
      <c r="I12" s="119"/>
      <c r="J12" s="119"/>
      <c r="K12" s="119"/>
    </row>
    <row r="13" spans="1:11" ht="15">
      <c r="A13" s="135">
        <v>3</v>
      </c>
      <c r="B13" s="136">
        <v>488424</v>
      </c>
      <c r="C13" s="137" t="s">
        <v>118</v>
      </c>
      <c r="D13" s="137" t="s">
        <v>12</v>
      </c>
      <c r="E13" s="138">
        <v>3</v>
      </c>
      <c r="F13" s="138"/>
      <c r="G13" s="139">
        <f>E13*F13</f>
        <v>0</v>
      </c>
      <c r="H13" s="119"/>
      <c r="I13" s="119"/>
      <c r="J13" s="119"/>
      <c r="K13" s="119"/>
    </row>
    <row r="14" spans="1:11" ht="15.75" thickBot="1">
      <c r="A14" s="122">
        <v>4</v>
      </c>
      <c r="B14" s="123">
        <v>815724</v>
      </c>
      <c r="C14" s="124" t="s">
        <v>120</v>
      </c>
      <c r="D14" s="124" t="s">
        <v>12</v>
      </c>
      <c r="E14" s="125">
        <v>3</v>
      </c>
      <c r="F14" s="125"/>
      <c r="G14" s="126">
        <f>E14*F14</f>
        <v>0</v>
      </c>
      <c r="H14" s="120">
        <v>0</v>
      </c>
      <c r="I14" s="121">
        <f>E14*H14</f>
        <v>0</v>
      </c>
      <c r="J14" s="119"/>
      <c r="K14" s="119"/>
    </row>
    <row r="15" spans="1:7" s="55" customFormat="1" ht="14.25">
      <c r="A15" s="82"/>
      <c r="B15" s="83"/>
      <c r="C15" s="84" t="s">
        <v>15</v>
      </c>
      <c r="D15" s="84"/>
      <c r="E15" s="85"/>
      <c r="F15" s="54"/>
      <c r="G15" s="109">
        <f>SUM(G10:G14)</f>
        <v>0</v>
      </c>
    </row>
    <row r="16" spans="1:7" s="46" customFormat="1" ht="19.5" customHeight="1">
      <c r="A16" s="86" t="s">
        <v>16</v>
      </c>
      <c r="B16" s="87"/>
      <c r="C16" s="88"/>
      <c r="D16" s="88"/>
      <c r="E16" s="89"/>
      <c r="F16" s="56"/>
      <c r="G16" s="110"/>
    </row>
    <row r="17" spans="1:7" ht="15">
      <c r="A17" s="74">
        <v>5</v>
      </c>
      <c r="B17" s="75">
        <v>251114</v>
      </c>
      <c r="C17" s="76" t="s">
        <v>18</v>
      </c>
      <c r="D17" s="76" t="s">
        <v>19</v>
      </c>
      <c r="E17" s="77">
        <v>60</v>
      </c>
      <c r="F17" s="52"/>
      <c r="G17" s="107">
        <f aca="true" t="shared" si="0" ref="G17:G25">E17*F17</f>
        <v>0</v>
      </c>
    </row>
    <row r="18" spans="1:7" ht="15">
      <c r="A18" s="74">
        <v>6</v>
      </c>
      <c r="B18" s="75">
        <v>255214</v>
      </c>
      <c r="C18" s="76" t="s">
        <v>20</v>
      </c>
      <c r="D18" s="76" t="s">
        <v>12</v>
      </c>
      <c r="E18" s="77">
        <v>6</v>
      </c>
      <c r="F18" s="52"/>
      <c r="G18" s="107">
        <f t="shared" si="0"/>
        <v>0</v>
      </c>
    </row>
    <row r="19" spans="1:7" ht="15">
      <c r="A19" s="74">
        <v>7</v>
      </c>
      <c r="B19" s="75">
        <v>260114</v>
      </c>
      <c r="C19" s="76" t="s">
        <v>21</v>
      </c>
      <c r="D19" s="76" t="s">
        <v>12</v>
      </c>
      <c r="E19" s="77">
        <v>6</v>
      </c>
      <c r="F19" s="52"/>
      <c r="G19" s="107">
        <f t="shared" si="0"/>
        <v>0</v>
      </c>
    </row>
    <row r="20" spans="1:7" ht="15">
      <c r="A20" s="74">
        <v>8</v>
      </c>
      <c r="B20" s="75">
        <v>290228</v>
      </c>
      <c r="C20" s="76" t="s">
        <v>22</v>
      </c>
      <c r="D20" s="76" t="s">
        <v>19</v>
      </c>
      <c r="E20" s="77">
        <v>18</v>
      </c>
      <c r="F20" s="52"/>
      <c r="G20" s="107">
        <f t="shared" si="0"/>
        <v>0</v>
      </c>
    </row>
    <row r="21" spans="1:7" ht="15">
      <c r="A21" s="74">
        <v>9</v>
      </c>
      <c r="B21" s="75">
        <v>152219</v>
      </c>
      <c r="C21" s="76" t="s">
        <v>23</v>
      </c>
      <c r="D21" s="76" t="s">
        <v>19</v>
      </c>
      <c r="E21" s="77">
        <v>440</v>
      </c>
      <c r="F21" s="52"/>
      <c r="G21" s="107">
        <f t="shared" si="0"/>
        <v>0</v>
      </c>
    </row>
    <row r="22" spans="1:7" ht="15">
      <c r="A22" s="74">
        <v>10</v>
      </c>
      <c r="B22" s="75">
        <v>203305</v>
      </c>
      <c r="C22" s="76" t="s">
        <v>106</v>
      </c>
      <c r="D22" s="76" t="s">
        <v>19</v>
      </c>
      <c r="E22" s="77">
        <v>440</v>
      </c>
      <c r="F22" s="52"/>
      <c r="G22" s="107">
        <f t="shared" si="0"/>
        <v>0</v>
      </c>
    </row>
    <row r="23" spans="1:7" ht="15">
      <c r="A23" s="74">
        <v>11</v>
      </c>
      <c r="B23" s="75">
        <v>321507</v>
      </c>
      <c r="C23" s="76" t="s">
        <v>24</v>
      </c>
      <c r="D23" s="76" t="s">
        <v>19</v>
      </c>
      <c r="E23" s="77">
        <v>100</v>
      </c>
      <c r="F23" s="52"/>
      <c r="G23" s="107">
        <f t="shared" si="0"/>
        <v>0</v>
      </c>
    </row>
    <row r="24" spans="1:7" ht="15">
      <c r="A24" s="74">
        <v>12</v>
      </c>
      <c r="B24" s="75">
        <v>173119</v>
      </c>
      <c r="C24" s="76" t="s">
        <v>25</v>
      </c>
      <c r="D24" s="76" t="s">
        <v>19</v>
      </c>
      <c r="E24" s="77">
        <v>150</v>
      </c>
      <c r="F24" s="52"/>
      <c r="G24" s="107">
        <f t="shared" si="0"/>
        <v>0</v>
      </c>
    </row>
    <row r="25" spans="1:7" ht="15.75" thickBot="1">
      <c r="A25" s="74">
        <v>13</v>
      </c>
      <c r="B25" s="79">
        <v>201</v>
      </c>
      <c r="C25" s="80" t="s">
        <v>26</v>
      </c>
      <c r="D25" s="80" t="s">
        <v>27</v>
      </c>
      <c r="E25" s="81">
        <v>300</v>
      </c>
      <c r="F25" s="53"/>
      <c r="G25" s="108">
        <f t="shared" si="0"/>
        <v>0</v>
      </c>
    </row>
    <row r="26" spans="1:7" s="55" customFormat="1" ht="14.25">
      <c r="A26" s="82"/>
      <c r="B26" s="83"/>
      <c r="C26" s="84" t="s">
        <v>15</v>
      </c>
      <c r="D26" s="84"/>
      <c r="E26" s="85"/>
      <c r="F26" s="54"/>
      <c r="G26" s="109">
        <f>SUM(G17:G25)</f>
        <v>0</v>
      </c>
    </row>
    <row r="27" spans="1:7" s="46" customFormat="1" ht="19.5" customHeight="1">
      <c r="A27" s="86" t="s">
        <v>28</v>
      </c>
      <c r="B27" s="87"/>
      <c r="C27" s="88"/>
      <c r="D27" s="88"/>
      <c r="E27" s="89"/>
      <c r="F27" s="56"/>
      <c r="G27" s="110"/>
    </row>
    <row r="28" spans="1:7" ht="15">
      <c r="A28" s="74">
        <v>14</v>
      </c>
      <c r="B28" s="75">
        <v>46112</v>
      </c>
      <c r="C28" s="76" t="s">
        <v>29</v>
      </c>
      <c r="D28" s="76" t="s">
        <v>30</v>
      </c>
      <c r="E28" s="77">
        <v>60</v>
      </c>
      <c r="F28" s="52"/>
      <c r="G28" s="107">
        <f aca="true" t="shared" si="1" ref="G28:G33">E28*F28</f>
        <v>0</v>
      </c>
    </row>
    <row r="29" spans="1:7" ht="15">
      <c r="A29" s="74">
        <v>15</v>
      </c>
      <c r="B29" s="75">
        <v>46114</v>
      </c>
      <c r="C29" s="76" t="s">
        <v>31</v>
      </c>
      <c r="D29" s="76" t="s">
        <v>30</v>
      </c>
      <c r="E29" s="77">
        <v>15</v>
      </c>
      <c r="F29" s="52"/>
      <c r="G29" s="107">
        <f t="shared" si="1"/>
        <v>0</v>
      </c>
    </row>
    <row r="30" spans="1:7" ht="15">
      <c r="A30" s="74">
        <v>16</v>
      </c>
      <c r="B30" s="75">
        <v>46381</v>
      </c>
      <c r="C30" s="76" t="s">
        <v>32</v>
      </c>
      <c r="D30" s="76" t="s">
        <v>19</v>
      </c>
      <c r="E30" s="77">
        <v>300</v>
      </c>
      <c r="F30" s="52"/>
      <c r="G30" s="107">
        <f t="shared" si="1"/>
        <v>0</v>
      </c>
    </row>
    <row r="31" spans="1:7" ht="15">
      <c r="A31" s="74">
        <v>17</v>
      </c>
      <c r="B31" s="75">
        <v>46112</v>
      </c>
      <c r="C31" s="76" t="s">
        <v>29</v>
      </c>
      <c r="D31" s="76" t="s">
        <v>30</v>
      </c>
      <c r="E31" s="77">
        <v>11.38</v>
      </c>
      <c r="F31" s="52"/>
      <c r="G31" s="107">
        <f t="shared" si="1"/>
        <v>0</v>
      </c>
    </row>
    <row r="32" spans="1:7" ht="15">
      <c r="A32" s="74">
        <v>18</v>
      </c>
      <c r="B32" s="75">
        <v>46114</v>
      </c>
      <c r="C32" s="76" t="s">
        <v>31</v>
      </c>
      <c r="D32" s="76" t="s">
        <v>30</v>
      </c>
      <c r="E32" s="77">
        <v>3.5</v>
      </c>
      <c r="F32" s="52"/>
      <c r="G32" s="107">
        <f t="shared" si="1"/>
        <v>0</v>
      </c>
    </row>
    <row r="33" spans="1:7" ht="15.75" thickBot="1">
      <c r="A33" s="74">
        <v>19</v>
      </c>
      <c r="B33" s="79">
        <v>46383</v>
      </c>
      <c r="C33" s="80" t="s">
        <v>33</v>
      </c>
      <c r="D33" s="80" t="s">
        <v>19</v>
      </c>
      <c r="E33" s="81">
        <v>70</v>
      </c>
      <c r="F33" s="53"/>
      <c r="G33" s="108">
        <f t="shared" si="1"/>
        <v>0</v>
      </c>
    </row>
    <row r="34" spans="1:7" s="55" customFormat="1" ht="14.25">
      <c r="A34" s="82"/>
      <c r="B34" s="83"/>
      <c r="C34" s="84" t="s">
        <v>15</v>
      </c>
      <c r="D34" s="84"/>
      <c r="E34" s="85"/>
      <c r="F34" s="54"/>
      <c r="G34" s="109">
        <f>SUM(G28:G33)</f>
        <v>0</v>
      </c>
    </row>
    <row r="35" spans="1:7" s="46" customFormat="1" ht="19.5" customHeight="1">
      <c r="A35" s="86" t="s">
        <v>34</v>
      </c>
      <c r="B35" s="87"/>
      <c r="C35" s="88"/>
      <c r="D35" s="88"/>
      <c r="E35" s="89"/>
      <c r="F35" s="56"/>
      <c r="G35" s="110"/>
    </row>
    <row r="36" spans="1:7" ht="15">
      <c r="A36" s="74">
        <v>20</v>
      </c>
      <c r="B36" s="75">
        <v>210171157</v>
      </c>
      <c r="C36" s="76" t="s">
        <v>35</v>
      </c>
      <c r="D36" s="76" t="s">
        <v>12</v>
      </c>
      <c r="E36" s="77">
        <v>1</v>
      </c>
      <c r="F36" s="52"/>
      <c r="G36" s="107">
        <f aca="true" t="shared" si="2" ref="G36:G49">E36*F36</f>
        <v>0</v>
      </c>
    </row>
    <row r="37" spans="1:7" ht="15">
      <c r="A37" s="74">
        <v>21</v>
      </c>
      <c r="B37" s="75">
        <v>210172012</v>
      </c>
      <c r="C37" s="76" t="s">
        <v>36</v>
      </c>
      <c r="D37" s="76" t="s">
        <v>12</v>
      </c>
      <c r="E37" s="77">
        <v>1</v>
      </c>
      <c r="F37" s="52"/>
      <c r="G37" s="107">
        <f t="shared" si="2"/>
        <v>0</v>
      </c>
    </row>
    <row r="38" spans="1:7" ht="15">
      <c r="A38" s="74">
        <v>22</v>
      </c>
      <c r="B38" s="75">
        <v>210172551</v>
      </c>
      <c r="C38" s="76" t="s">
        <v>37</v>
      </c>
      <c r="D38" s="76" t="s">
        <v>12</v>
      </c>
      <c r="E38" s="77">
        <v>3</v>
      </c>
      <c r="F38" s="52"/>
      <c r="G38" s="107">
        <f t="shared" si="2"/>
        <v>0</v>
      </c>
    </row>
    <row r="39" spans="1:7" ht="15">
      <c r="A39" s="74">
        <v>23</v>
      </c>
      <c r="B39" s="75">
        <v>210930101</v>
      </c>
      <c r="C39" s="76" t="s">
        <v>38</v>
      </c>
      <c r="D39" s="76" t="s">
        <v>19</v>
      </c>
      <c r="E39" s="77">
        <v>60</v>
      </c>
      <c r="F39" s="52"/>
      <c r="G39" s="107">
        <f t="shared" si="2"/>
        <v>0</v>
      </c>
    </row>
    <row r="40" spans="1:7" ht="15">
      <c r="A40" s="74">
        <v>24</v>
      </c>
      <c r="B40" s="75">
        <v>210100781</v>
      </c>
      <c r="C40" s="76" t="s">
        <v>39</v>
      </c>
      <c r="D40" s="76" t="s">
        <v>12</v>
      </c>
      <c r="E40" s="77">
        <v>6</v>
      </c>
      <c r="F40" s="52"/>
      <c r="G40" s="107">
        <f t="shared" si="2"/>
        <v>0</v>
      </c>
    </row>
    <row r="41" spans="1:7" ht="15">
      <c r="A41" s="74">
        <v>25</v>
      </c>
      <c r="B41" s="75">
        <v>210070409</v>
      </c>
      <c r="C41" s="76" t="s">
        <v>40</v>
      </c>
      <c r="D41" s="76" t="s">
        <v>19</v>
      </c>
      <c r="E41" s="77">
        <v>24</v>
      </c>
      <c r="F41" s="52"/>
      <c r="G41" s="107">
        <f t="shared" si="2"/>
        <v>0</v>
      </c>
    </row>
    <row r="42" spans="1:7" ht="15">
      <c r="A42" s="74">
        <v>26</v>
      </c>
      <c r="B42" s="75">
        <v>210100034</v>
      </c>
      <c r="C42" s="76" t="s">
        <v>41</v>
      </c>
      <c r="D42" s="76" t="s">
        <v>12</v>
      </c>
      <c r="E42" s="77">
        <v>21</v>
      </c>
      <c r="F42" s="52"/>
      <c r="G42" s="107">
        <f t="shared" si="2"/>
        <v>0</v>
      </c>
    </row>
    <row r="43" spans="1:7" ht="15">
      <c r="A43" s="74">
        <v>27</v>
      </c>
      <c r="B43" s="75">
        <v>210901078</v>
      </c>
      <c r="C43" s="76" t="s">
        <v>42</v>
      </c>
      <c r="D43" s="76" t="s">
        <v>19</v>
      </c>
      <c r="E43" s="77">
        <v>440</v>
      </c>
      <c r="F43" s="52"/>
      <c r="G43" s="107">
        <f t="shared" si="2"/>
        <v>0</v>
      </c>
    </row>
    <row r="44" spans="1:7" ht="15">
      <c r="A44" s="74">
        <v>28</v>
      </c>
      <c r="B44" s="75">
        <v>210850010</v>
      </c>
      <c r="C44" s="76" t="s">
        <v>107</v>
      </c>
      <c r="D44" s="76" t="s">
        <v>19</v>
      </c>
      <c r="E44" s="77">
        <v>440</v>
      </c>
      <c r="F44" s="52"/>
      <c r="G44" s="107">
        <f t="shared" si="2"/>
        <v>0</v>
      </c>
    </row>
    <row r="45" spans="1:7" ht="15">
      <c r="A45" s="74">
        <v>29</v>
      </c>
      <c r="B45" s="75">
        <v>210010126</v>
      </c>
      <c r="C45" s="76" t="s">
        <v>43</v>
      </c>
      <c r="D45" s="76" t="s">
        <v>19</v>
      </c>
      <c r="E45" s="77">
        <v>100</v>
      </c>
      <c r="F45" s="52"/>
      <c r="G45" s="107">
        <f t="shared" si="2"/>
        <v>0</v>
      </c>
    </row>
    <row r="46" spans="1:7" ht="15">
      <c r="A46" s="74">
        <v>30</v>
      </c>
      <c r="B46" s="75">
        <v>210800836</v>
      </c>
      <c r="C46" s="76" t="s">
        <v>44</v>
      </c>
      <c r="D46" s="76" t="s">
        <v>19</v>
      </c>
      <c r="E46" s="77">
        <v>130</v>
      </c>
      <c r="F46" s="52"/>
      <c r="G46" s="107">
        <f t="shared" si="2"/>
        <v>0</v>
      </c>
    </row>
    <row r="47" spans="1:7" ht="15">
      <c r="A47" s="74">
        <v>31</v>
      </c>
      <c r="B47" s="95">
        <v>210020671</v>
      </c>
      <c r="C47" s="96" t="s">
        <v>45</v>
      </c>
      <c r="D47" s="96" t="s">
        <v>27</v>
      </c>
      <c r="E47" s="97">
        <v>300</v>
      </c>
      <c r="F47" s="59"/>
      <c r="G47" s="113">
        <f>E47*F47</f>
        <v>0</v>
      </c>
    </row>
    <row r="48" spans="1:7" ht="15">
      <c r="A48" s="74">
        <v>32</v>
      </c>
      <c r="B48" s="136">
        <v>210170303</v>
      </c>
      <c r="C48" s="137" t="s">
        <v>119</v>
      </c>
      <c r="D48" s="137" t="s">
        <v>12</v>
      </c>
      <c r="E48" s="138">
        <v>3</v>
      </c>
      <c r="F48" s="131"/>
      <c r="G48" s="132">
        <f>E48*F48</f>
        <v>0</v>
      </c>
    </row>
    <row r="49" spans="1:7" ht="15.75" thickBot="1">
      <c r="A49" s="74">
        <v>33</v>
      </c>
      <c r="B49" s="123">
        <v>210120301</v>
      </c>
      <c r="C49" s="124" t="s">
        <v>121</v>
      </c>
      <c r="D49" s="124" t="s">
        <v>12</v>
      </c>
      <c r="E49" s="125">
        <v>3</v>
      </c>
      <c r="F49" s="133"/>
      <c r="G49" s="134">
        <f t="shared" si="2"/>
        <v>0</v>
      </c>
    </row>
    <row r="50" spans="1:7" s="55" customFormat="1" ht="14.25">
      <c r="A50" s="82"/>
      <c r="B50" s="83"/>
      <c r="C50" s="84" t="s">
        <v>15</v>
      </c>
      <c r="D50" s="84"/>
      <c r="E50" s="85"/>
      <c r="F50" s="54"/>
      <c r="G50" s="109">
        <f>SUM(G36:G49)</f>
        <v>0</v>
      </c>
    </row>
    <row r="51" spans="1:7" s="46" customFormat="1" ht="19.5" customHeight="1">
      <c r="A51" s="86" t="s">
        <v>46</v>
      </c>
      <c r="B51" s="87"/>
      <c r="C51" s="88"/>
      <c r="D51" s="88"/>
      <c r="E51" s="89"/>
      <c r="F51" s="56"/>
      <c r="G51" s="110"/>
    </row>
    <row r="52" spans="1:7" ht="15.75" thickBot="1">
      <c r="A52" s="78">
        <v>34</v>
      </c>
      <c r="B52" s="79">
        <v>210020671</v>
      </c>
      <c r="C52" s="80" t="s">
        <v>47</v>
      </c>
      <c r="D52" s="80" t="s">
        <v>27</v>
      </c>
      <c r="E52" s="81">
        <v>2000</v>
      </c>
      <c r="F52" s="53"/>
      <c r="G52" s="108">
        <f>E52*F52</f>
        <v>0</v>
      </c>
    </row>
    <row r="53" spans="1:7" s="55" customFormat="1" ht="14.25">
      <c r="A53" s="82"/>
      <c r="B53" s="83"/>
      <c r="C53" s="84" t="s">
        <v>15</v>
      </c>
      <c r="D53" s="84"/>
      <c r="E53" s="85"/>
      <c r="F53" s="54"/>
      <c r="G53" s="109">
        <f>SUM(G52:G52)</f>
        <v>0</v>
      </c>
    </row>
    <row r="54" spans="1:7" s="46" customFormat="1" ht="19.5" customHeight="1">
      <c r="A54" s="86" t="s">
        <v>49</v>
      </c>
      <c r="B54" s="87"/>
      <c r="C54" s="88"/>
      <c r="D54" s="88"/>
      <c r="E54" s="89"/>
      <c r="F54" s="56"/>
      <c r="G54" s="110"/>
    </row>
    <row r="55" spans="1:7" ht="15">
      <c r="A55" s="74">
        <v>35</v>
      </c>
      <c r="B55" s="75">
        <v>460200284</v>
      </c>
      <c r="C55" s="76" t="s">
        <v>50</v>
      </c>
      <c r="D55" s="76" t="s">
        <v>19</v>
      </c>
      <c r="E55" s="77">
        <v>150</v>
      </c>
      <c r="F55" s="52"/>
      <c r="G55" s="107">
        <f aca="true" t="shared" si="3" ref="G55:G70">E55*F55</f>
        <v>0</v>
      </c>
    </row>
    <row r="56" spans="1:7" ht="15">
      <c r="A56" s="74">
        <v>36</v>
      </c>
      <c r="B56" s="75">
        <v>460420022</v>
      </c>
      <c r="C56" s="76" t="s">
        <v>51</v>
      </c>
      <c r="D56" s="76" t="s">
        <v>19</v>
      </c>
      <c r="E56" s="77">
        <v>150</v>
      </c>
      <c r="F56" s="52"/>
      <c r="G56" s="107">
        <f t="shared" si="3"/>
        <v>0</v>
      </c>
    </row>
    <row r="57" spans="1:7" ht="15">
      <c r="A57" s="74">
        <v>37</v>
      </c>
      <c r="B57" s="75">
        <v>460490011</v>
      </c>
      <c r="C57" s="76" t="s">
        <v>52</v>
      </c>
      <c r="D57" s="76" t="s">
        <v>19</v>
      </c>
      <c r="E57" s="77">
        <v>300</v>
      </c>
      <c r="F57" s="52"/>
      <c r="G57" s="107">
        <f t="shared" si="3"/>
        <v>0</v>
      </c>
    </row>
    <row r="58" spans="1:7" ht="15">
      <c r="A58" s="74">
        <v>38</v>
      </c>
      <c r="B58" s="75">
        <v>460600001</v>
      </c>
      <c r="C58" s="76" t="s">
        <v>53</v>
      </c>
      <c r="D58" s="76" t="s">
        <v>30</v>
      </c>
      <c r="E58" s="77">
        <v>75</v>
      </c>
      <c r="F58" s="52"/>
      <c r="G58" s="107">
        <f t="shared" si="3"/>
        <v>0</v>
      </c>
    </row>
    <row r="59" spans="1:7" ht="15">
      <c r="A59" s="74">
        <v>39</v>
      </c>
      <c r="B59" s="75">
        <v>460620014</v>
      </c>
      <c r="C59" s="76" t="s">
        <v>54</v>
      </c>
      <c r="D59" s="76" t="s">
        <v>55</v>
      </c>
      <c r="E59" s="77">
        <v>75</v>
      </c>
      <c r="F59" s="52"/>
      <c r="G59" s="107">
        <f t="shared" si="3"/>
        <v>0</v>
      </c>
    </row>
    <row r="60" spans="1:7" ht="15">
      <c r="A60" s="74">
        <v>40</v>
      </c>
      <c r="B60" s="75">
        <v>460650015</v>
      </c>
      <c r="C60" s="76" t="s">
        <v>56</v>
      </c>
      <c r="D60" s="76" t="s">
        <v>30</v>
      </c>
      <c r="E60" s="77">
        <v>60</v>
      </c>
      <c r="F60" s="52"/>
      <c r="G60" s="107">
        <f t="shared" si="3"/>
        <v>0</v>
      </c>
    </row>
    <row r="61" spans="1:7" ht="15">
      <c r="A61" s="74">
        <v>41</v>
      </c>
      <c r="B61" s="75">
        <v>460200284</v>
      </c>
      <c r="C61" s="76" t="s">
        <v>50</v>
      </c>
      <c r="D61" s="76" t="s">
        <v>19</v>
      </c>
      <c r="E61" s="77">
        <v>35</v>
      </c>
      <c r="F61" s="52"/>
      <c r="G61" s="107">
        <f t="shared" si="3"/>
        <v>0</v>
      </c>
    </row>
    <row r="62" spans="1:7" ht="15">
      <c r="A62" s="74">
        <v>42</v>
      </c>
      <c r="B62" s="75">
        <v>460030071</v>
      </c>
      <c r="C62" s="76" t="s">
        <v>57</v>
      </c>
      <c r="D62" s="76" t="s">
        <v>55</v>
      </c>
      <c r="E62" s="77">
        <v>17.5</v>
      </c>
      <c r="F62" s="52"/>
      <c r="G62" s="107">
        <f t="shared" si="3"/>
        <v>0</v>
      </c>
    </row>
    <row r="63" spans="1:7" ht="15">
      <c r="A63" s="74">
        <v>43</v>
      </c>
      <c r="B63" s="75">
        <v>460030082</v>
      </c>
      <c r="C63" s="76" t="s">
        <v>58</v>
      </c>
      <c r="D63" s="76" t="s">
        <v>19</v>
      </c>
      <c r="E63" s="77">
        <v>70</v>
      </c>
      <c r="F63" s="52"/>
      <c r="G63" s="107">
        <f t="shared" si="3"/>
        <v>0</v>
      </c>
    </row>
    <row r="64" spans="1:7" ht="15">
      <c r="A64" s="74">
        <v>44</v>
      </c>
      <c r="B64" s="75">
        <v>460080103</v>
      </c>
      <c r="C64" s="76" t="s">
        <v>59</v>
      </c>
      <c r="D64" s="76" t="s">
        <v>55</v>
      </c>
      <c r="E64" s="77">
        <v>17.5</v>
      </c>
      <c r="F64" s="52"/>
      <c r="G64" s="107">
        <f t="shared" si="3"/>
        <v>0</v>
      </c>
    </row>
    <row r="65" spans="1:7" ht="15">
      <c r="A65" s="74">
        <v>45</v>
      </c>
      <c r="B65" s="75">
        <v>460420022</v>
      </c>
      <c r="C65" s="76" t="s">
        <v>51</v>
      </c>
      <c r="D65" s="76" t="s">
        <v>19</v>
      </c>
      <c r="E65" s="77">
        <v>35</v>
      </c>
      <c r="F65" s="52"/>
      <c r="G65" s="107">
        <f t="shared" si="3"/>
        <v>0</v>
      </c>
    </row>
    <row r="66" spans="1:7" ht="15">
      <c r="A66" s="74">
        <v>46</v>
      </c>
      <c r="B66" s="75">
        <v>460490012</v>
      </c>
      <c r="C66" s="76" t="s">
        <v>60</v>
      </c>
      <c r="D66" s="76" t="s">
        <v>19</v>
      </c>
      <c r="E66" s="77">
        <v>70</v>
      </c>
      <c r="F66" s="52"/>
      <c r="G66" s="107">
        <f t="shared" si="3"/>
        <v>0</v>
      </c>
    </row>
    <row r="67" spans="1:7" ht="15">
      <c r="A67" s="74">
        <v>47</v>
      </c>
      <c r="B67" s="75">
        <v>460600001</v>
      </c>
      <c r="C67" s="76" t="s">
        <v>53</v>
      </c>
      <c r="D67" s="76" t="s">
        <v>30</v>
      </c>
      <c r="E67" s="77">
        <v>17.5</v>
      </c>
      <c r="F67" s="52"/>
      <c r="G67" s="107">
        <f t="shared" si="3"/>
        <v>0</v>
      </c>
    </row>
    <row r="68" spans="1:7" ht="15">
      <c r="A68" s="74">
        <v>48</v>
      </c>
      <c r="B68" s="75">
        <v>460650015</v>
      </c>
      <c r="C68" s="76" t="s">
        <v>56</v>
      </c>
      <c r="D68" s="76" t="s">
        <v>30</v>
      </c>
      <c r="E68" s="77">
        <v>11.38</v>
      </c>
      <c r="F68" s="52"/>
      <c r="G68" s="107">
        <f t="shared" si="3"/>
        <v>0</v>
      </c>
    </row>
    <row r="69" spans="1:7" ht="15">
      <c r="A69" s="74">
        <v>49</v>
      </c>
      <c r="B69" s="75">
        <v>460650022</v>
      </c>
      <c r="C69" s="76" t="s">
        <v>61</v>
      </c>
      <c r="D69" s="76" t="s">
        <v>55</v>
      </c>
      <c r="E69" s="77">
        <v>17.5</v>
      </c>
      <c r="F69" s="52"/>
      <c r="G69" s="107">
        <f t="shared" si="3"/>
        <v>0</v>
      </c>
    </row>
    <row r="70" spans="1:7" ht="15.75" thickBot="1">
      <c r="A70" s="74">
        <v>50</v>
      </c>
      <c r="B70" s="79">
        <v>460650046</v>
      </c>
      <c r="C70" s="80" t="s">
        <v>62</v>
      </c>
      <c r="D70" s="80" t="s">
        <v>55</v>
      </c>
      <c r="E70" s="81">
        <v>17.5</v>
      </c>
      <c r="F70" s="53"/>
      <c r="G70" s="108">
        <f t="shared" si="3"/>
        <v>0</v>
      </c>
    </row>
    <row r="71" spans="1:7" s="55" customFormat="1" ht="14.25">
      <c r="A71" s="82"/>
      <c r="B71" s="83"/>
      <c r="C71" s="84" t="s">
        <v>15</v>
      </c>
      <c r="D71" s="84"/>
      <c r="E71" s="85"/>
      <c r="F71" s="54"/>
      <c r="G71" s="109">
        <f>SUM(G55:G70)</f>
        <v>0</v>
      </c>
    </row>
    <row r="72" spans="1:7" s="46" customFormat="1" ht="19.5" customHeight="1">
      <c r="A72" s="86" t="s">
        <v>63</v>
      </c>
      <c r="B72" s="87"/>
      <c r="C72" s="88"/>
      <c r="D72" s="88"/>
      <c r="E72" s="89"/>
      <c r="F72" s="56"/>
      <c r="G72" s="110"/>
    </row>
    <row r="73" spans="1:7" ht="15">
      <c r="A73" s="74">
        <v>51</v>
      </c>
      <c r="B73" s="75">
        <v>219001251</v>
      </c>
      <c r="C73" s="76" t="s">
        <v>108</v>
      </c>
      <c r="D73" s="76" t="s">
        <v>55</v>
      </c>
      <c r="E73" s="77">
        <v>20</v>
      </c>
      <c r="F73" s="52"/>
      <c r="G73" s="107">
        <f aca="true" t="shared" si="4" ref="G73:H86">E73*F73</f>
        <v>0</v>
      </c>
    </row>
    <row r="74" spans="1:7" ht="30">
      <c r="A74" s="90">
        <v>52</v>
      </c>
      <c r="B74" s="91">
        <v>219003613</v>
      </c>
      <c r="C74" s="92" t="s">
        <v>109</v>
      </c>
      <c r="D74" s="93" t="s">
        <v>55</v>
      </c>
      <c r="E74" s="94">
        <v>6.25</v>
      </c>
      <c r="F74" s="57"/>
      <c r="G74" s="111">
        <f t="shared" si="4"/>
        <v>0</v>
      </c>
    </row>
    <row r="75" spans="1:7" ht="15">
      <c r="A75" s="74">
        <v>53</v>
      </c>
      <c r="B75" s="75">
        <v>2190036135</v>
      </c>
      <c r="C75" s="76" t="s">
        <v>110</v>
      </c>
      <c r="D75" s="76" t="s">
        <v>30</v>
      </c>
      <c r="E75" s="77">
        <v>0.2</v>
      </c>
      <c r="F75" s="52"/>
      <c r="G75" s="112">
        <f t="shared" si="4"/>
        <v>0</v>
      </c>
    </row>
    <row r="76" spans="1:8" ht="30">
      <c r="A76" s="90">
        <v>54</v>
      </c>
      <c r="B76" s="91">
        <v>2190036149</v>
      </c>
      <c r="C76" s="92" t="s">
        <v>111</v>
      </c>
      <c r="D76" s="93" t="s">
        <v>55</v>
      </c>
      <c r="E76" s="94">
        <v>3.5</v>
      </c>
      <c r="F76" s="57"/>
      <c r="G76" s="111">
        <f t="shared" si="4"/>
        <v>0</v>
      </c>
      <c r="H76" s="58"/>
    </row>
    <row r="77" spans="1:7" ht="15">
      <c r="A77" s="74">
        <v>55</v>
      </c>
      <c r="B77" s="91">
        <v>2190099995</v>
      </c>
      <c r="C77" s="92" t="s">
        <v>114</v>
      </c>
      <c r="D77" s="93" t="s">
        <v>113</v>
      </c>
      <c r="E77" s="94">
        <v>1.24</v>
      </c>
      <c r="F77" s="57"/>
      <c r="G77" s="111">
        <f t="shared" si="4"/>
        <v>0</v>
      </c>
    </row>
    <row r="78" spans="1:7" ht="15">
      <c r="A78" s="90">
        <v>56</v>
      </c>
      <c r="B78" s="75">
        <v>2190036174</v>
      </c>
      <c r="C78" s="92" t="s">
        <v>112</v>
      </c>
      <c r="D78" s="76" t="s">
        <v>113</v>
      </c>
      <c r="E78" s="77">
        <v>1.24</v>
      </c>
      <c r="F78" s="52"/>
      <c r="G78" s="107">
        <f t="shared" si="4"/>
        <v>0</v>
      </c>
    </row>
    <row r="79" spans="1:7" ht="15">
      <c r="A79" s="74">
        <v>57</v>
      </c>
      <c r="B79" s="75">
        <v>2190036195</v>
      </c>
      <c r="C79" s="76" t="s">
        <v>115</v>
      </c>
      <c r="D79" s="76" t="s">
        <v>17</v>
      </c>
      <c r="E79" s="77">
        <v>1</v>
      </c>
      <c r="F79" s="52"/>
      <c r="G79" s="107">
        <f t="shared" si="4"/>
        <v>0</v>
      </c>
    </row>
    <row r="80" spans="1:7" ht="30">
      <c r="A80" s="90">
        <v>58</v>
      </c>
      <c r="B80" s="75">
        <v>2190045428</v>
      </c>
      <c r="C80" s="92" t="s">
        <v>116</v>
      </c>
      <c r="D80" s="76" t="s">
        <v>12</v>
      </c>
      <c r="E80" s="77">
        <v>1</v>
      </c>
      <c r="F80" s="52"/>
      <c r="G80" s="107">
        <f t="shared" si="4"/>
        <v>0</v>
      </c>
    </row>
    <row r="81" spans="1:7" ht="30">
      <c r="A81" s="74">
        <v>59</v>
      </c>
      <c r="B81" s="75"/>
      <c r="C81" s="92" t="s">
        <v>102</v>
      </c>
      <c r="D81" s="76" t="s">
        <v>17</v>
      </c>
      <c r="E81" s="77">
        <v>1</v>
      </c>
      <c r="F81" s="52"/>
      <c r="G81" s="107">
        <f t="shared" si="4"/>
        <v>0</v>
      </c>
    </row>
    <row r="82" spans="1:8" ht="15">
      <c r="A82" s="90">
        <v>60</v>
      </c>
      <c r="B82" s="75">
        <v>219000201</v>
      </c>
      <c r="C82" s="76" t="s">
        <v>64</v>
      </c>
      <c r="D82" s="76" t="s">
        <v>48</v>
      </c>
      <c r="E82" s="77">
        <v>16</v>
      </c>
      <c r="F82" s="52"/>
      <c r="G82" s="107">
        <f t="shared" si="4"/>
        <v>0</v>
      </c>
      <c r="H82" s="107">
        <f t="shared" si="4"/>
        <v>0</v>
      </c>
    </row>
    <row r="83" spans="1:7" ht="15">
      <c r="A83" s="74">
        <v>61</v>
      </c>
      <c r="B83" s="75">
        <v>219000104</v>
      </c>
      <c r="C83" s="76" t="s">
        <v>65</v>
      </c>
      <c r="D83" s="76" t="s">
        <v>48</v>
      </c>
      <c r="E83" s="77">
        <v>8</v>
      </c>
      <c r="F83" s="52"/>
      <c r="G83" s="107">
        <f t="shared" si="4"/>
        <v>0</v>
      </c>
    </row>
    <row r="84" spans="1:7" ht="15">
      <c r="A84" s="90">
        <v>62</v>
      </c>
      <c r="B84" s="75">
        <v>219000223</v>
      </c>
      <c r="C84" s="76" t="s">
        <v>66</v>
      </c>
      <c r="D84" s="76" t="s">
        <v>48</v>
      </c>
      <c r="E84" s="77">
        <v>4</v>
      </c>
      <c r="F84" s="52"/>
      <c r="G84" s="107">
        <f t="shared" si="4"/>
        <v>0</v>
      </c>
    </row>
    <row r="85" spans="1:7" ht="15">
      <c r="A85" s="74">
        <v>63</v>
      </c>
      <c r="B85" s="95">
        <v>219000225</v>
      </c>
      <c r="C85" s="96" t="s">
        <v>67</v>
      </c>
      <c r="D85" s="96" t="s">
        <v>68</v>
      </c>
      <c r="E85" s="97">
        <v>70</v>
      </c>
      <c r="F85" s="59"/>
      <c r="G85" s="107">
        <f t="shared" si="4"/>
        <v>0</v>
      </c>
    </row>
    <row r="86" spans="1:7" ht="15">
      <c r="A86" s="90">
        <v>64</v>
      </c>
      <c r="B86" s="95"/>
      <c r="C86" s="96" t="s">
        <v>103</v>
      </c>
      <c r="D86" s="96" t="s">
        <v>104</v>
      </c>
      <c r="E86" s="97">
        <v>3</v>
      </c>
      <c r="F86" s="59"/>
      <c r="G86" s="107">
        <f t="shared" si="4"/>
        <v>0</v>
      </c>
    </row>
    <row r="87" spans="1:7" ht="15.75" thickBot="1">
      <c r="A87" s="74">
        <v>65</v>
      </c>
      <c r="B87" s="95"/>
      <c r="C87" s="96" t="s">
        <v>101</v>
      </c>
      <c r="D87" s="96" t="s">
        <v>48</v>
      </c>
      <c r="E87" s="97">
        <v>60</v>
      </c>
      <c r="F87" s="59"/>
      <c r="G87" s="113">
        <f>F87*E87</f>
        <v>0</v>
      </c>
    </row>
    <row r="88" spans="1:7" s="55" customFormat="1" ht="15" thickBot="1">
      <c r="A88" s="99"/>
      <c r="B88" s="100"/>
      <c r="C88" s="101" t="s">
        <v>15</v>
      </c>
      <c r="D88" s="101"/>
      <c r="E88" s="102"/>
      <c r="F88" s="60"/>
      <c r="G88" s="114">
        <f>SUM(G73:G87)</f>
        <v>0</v>
      </c>
    </row>
    <row r="89" spans="1:13" ht="15">
      <c r="A89" s="63"/>
      <c r="B89" s="103"/>
      <c r="C89" s="63"/>
      <c r="D89" s="63"/>
      <c r="E89" s="104"/>
      <c r="F89" s="62"/>
      <c r="G89" s="115"/>
      <c r="M89" s="55"/>
    </row>
    <row r="90" spans="1:7" ht="15">
      <c r="A90" s="63" t="s">
        <v>122</v>
      </c>
      <c r="B90" s="103"/>
      <c r="C90" s="63"/>
      <c r="D90" s="63"/>
      <c r="E90" s="104"/>
      <c r="F90" s="62"/>
      <c r="G90" s="115"/>
    </row>
    <row r="91" spans="1:7" ht="15">
      <c r="A91" s="63"/>
      <c r="B91" s="103"/>
      <c r="C91" s="63"/>
      <c r="D91" s="63"/>
      <c r="E91" s="104"/>
      <c r="F91" s="62"/>
      <c r="G91" s="115"/>
    </row>
    <row r="92" spans="2:7" ht="15">
      <c r="B92" s="61"/>
      <c r="E92" s="62"/>
      <c r="F92" s="62"/>
      <c r="G92" s="115"/>
    </row>
    <row r="93" spans="2:7" ht="15">
      <c r="B93" s="61"/>
      <c r="E93" s="62"/>
      <c r="F93" s="62"/>
      <c r="G93" s="115"/>
    </row>
    <row r="94" spans="2:7" ht="15">
      <c r="B94" s="61"/>
      <c r="E94" s="62"/>
      <c r="F94" s="62"/>
      <c r="G94" s="115"/>
    </row>
    <row r="95" spans="2:7" ht="15">
      <c r="B95" s="61"/>
      <c r="E95" s="62"/>
      <c r="F95" s="62"/>
      <c r="G95" s="115"/>
    </row>
    <row r="96" spans="2:7" ht="15">
      <c r="B96" s="61"/>
      <c r="E96" s="62"/>
      <c r="F96" s="62"/>
      <c r="G96" s="115"/>
    </row>
    <row r="97" spans="2:7" ht="15">
      <c r="B97" s="61"/>
      <c r="E97" s="62"/>
      <c r="F97" s="62"/>
      <c r="G97" s="115"/>
    </row>
    <row r="98" spans="2:7" ht="15">
      <c r="B98" s="61"/>
      <c r="E98" s="62"/>
      <c r="F98" s="62"/>
      <c r="G98" s="115"/>
    </row>
    <row r="99" spans="2:7" ht="15">
      <c r="B99" s="61"/>
      <c r="E99" s="62"/>
      <c r="F99" s="62"/>
      <c r="G99" s="115"/>
    </row>
    <row r="100" spans="2:7" ht="15">
      <c r="B100" s="61"/>
      <c r="E100" s="62"/>
      <c r="F100" s="62"/>
      <c r="G100" s="115"/>
    </row>
    <row r="101" spans="2:7" ht="15">
      <c r="B101" s="61"/>
      <c r="E101" s="62"/>
      <c r="F101" s="62"/>
      <c r="G101" s="115"/>
    </row>
    <row r="102" spans="2:7" ht="15">
      <c r="B102" s="61"/>
      <c r="E102" s="62"/>
      <c r="F102" s="62"/>
      <c r="G102" s="115"/>
    </row>
    <row r="103" spans="2:7" ht="15">
      <c r="B103" s="61"/>
      <c r="E103" s="62"/>
      <c r="F103" s="62"/>
      <c r="G103" s="115"/>
    </row>
    <row r="104" spans="2:7" ht="15">
      <c r="B104" s="61"/>
      <c r="E104" s="62"/>
      <c r="F104" s="62"/>
      <c r="G104" s="115"/>
    </row>
    <row r="105" spans="2:7" ht="15">
      <c r="B105" s="61"/>
      <c r="E105" s="62"/>
      <c r="F105" s="62"/>
      <c r="G105" s="115"/>
    </row>
    <row r="106" spans="2:7" ht="15">
      <c r="B106" s="61"/>
      <c r="E106" s="62"/>
      <c r="F106" s="62"/>
      <c r="G106" s="115"/>
    </row>
    <row r="107" spans="2:7" ht="15">
      <c r="B107" s="61"/>
      <c r="E107" s="62"/>
      <c r="F107" s="62"/>
      <c r="G107" s="115"/>
    </row>
    <row r="108" spans="2:7" ht="15">
      <c r="B108" s="61"/>
      <c r="E108" s="62"/>
      <c r="F108" s="62"/>
      <c r="G108" s="115"/>
    </row>
  </sheetData>
  <sheetProtection password="DF4F" sheet="1" formatCells="0" formatColumns="0" formatRows="0" insertColumns="0" insertRows="0" insertHyperlinks="0" deleteColumns="0" deleteRows="0" sort="0" autoFilter="0" pivotTables="0"/>
  <protectedRanges>
    <protectedRange sqref="F73:F87" name="Oblast8"/>
    <protectedRange sqref="F55:F70" name="Oblast7"/>
    <protectedRange sqref="F52" name="Oblast6"/>
    <protectedRange sqref="F36:F49" name="Oblast5"/>
    <protectedRange sqref="F36:F49" name="Oblast4"/>
    <protectedRange sqref="F28:F33" name="Oblast3"/>
    <protectedRange sqref="F17:F25" name="Oblast2"/>
    <protectedRange sqref="F10:F14" name="Oblast1"/>
  </protectedRanges>
  <printOptions horizontalCentered="1"/>
  <pageMargins left="0.7" right="0.7" top="0.7875" bottom="0.7875" header="0.5118055555555555" footer="0.3"/>
  <pageSetup fitToHeight="0" fitToWidth="1" horizontalDpi="300" verticalDpi="300" orientation="portrait" paperSize="9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Dvořáček Bořek Ing.</cp:lastModifiedBy>
  <dcterms:created xsi:type="dcterms:W3CDTF">2019-12-19T07:50:11Z</dcterms:created>
  <dcterms:modified xsi:type="dcterms:W3CDTF">2020-04-17T11:21:24Z</dcterms:modified>
  <cp:category/>
  <cp:version/>
  <cp:contentType/>
  <cp:contentStatus/>
</cp:coreProperties>
</file>