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228"/>
  <workbookPr defaultThemeVersion="166925"/>
  <bookViews>
    <workbookView xWindow="65416" yWindow="65416" windowWidth="24240" windowHeight="1314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'Rekapitulace'!$G$9</definedName>
    <definedName name="Dodavka0">'Položky'!#REF!</definedName>
    <definedName name="HSV">'Rekapitulace'!$E$9</definedName>
    <definedName name="HSV0">'Položky'!#REF!</definedName>
    <definedName name="HZS">'Rekapitulace'!$I$9</definedName>
    <definedName name="HZS0">'Položky'!#REF!</definedName>
    <definedName name="JKSO">'Krycí list'!$F$4</definedName>
    <definedName name="MJ">'Krycí list'!$G$4</definedName>
    <definedName name="Mont">'Rekapitulace'!$H$9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Objednatel">'Krycí list'!$C$8</definedName>
    <definedName name="_xlnm.Print_Area" localSheetId="0">'Krycí list'!$A$1:$G$45</definedName>
    <definedName name="_xlnm.Print_Area" localSheetId="2">'Položky'!$A$1:$G$34</definedName>
    <definedName name="_xlnm.Print_Area" localSheetId="1">'Rekapitulace'!$A$1:$I$15</definedName>
    <definedName name="PocetMJ">'Krycí list'!$G$7</definedName>
    <definedName name="Poznamka">'Krycí list'!$B$37</definedName>
    <definedName name="Projektant">'Krycí list'!$C$7</definedName>
    <definedName name="PSV">'Rekapitulace'!$F$9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'Rekapitulace'!$H$15</definedName>
    <definedName name="VRNKc">'Rekapitulace'!$E$14</definedName>
    <definedName name="VRNnazev">'Rekapitulace'!$A$14</definedName>
    <definedName name="VRNproc">'Rekapitulace'!$F$14</definedName>
    <definedName name="VRNzakl">'Rekapitulace'!$G$14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  <definedName name="_xlnm.Print_Titles" localSheetId="1">'Rekapitulace'!$1:$6</definedName>
    <definedName name="_xlnm.Print_Titles" localSheetId="2">'Položky'!$1:$6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<sst xmlns="http://schemas.openxmlformats.org/spreadsheetml/2006/main" count="172" uniqueCount="124">
  <si>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</si>
  <si>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</si>
  <si>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</si>
  <si>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</si>
  <si>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</si>
  <si>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</si>
  <si>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</si>
  <si>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</si>
  <si>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</si>
  <si>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</si>
  <si>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</si>
  <si>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</si>
  <si>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</si>
  <si>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</si>
  <si>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</si>
  <si>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</si>
  <si>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</si>
  <si>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</si>
  <si>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</si>
  <si>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</si>
  <si>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</si>
  <si>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</si>
  <si>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</si>
  <si>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</si>
  <si>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</si>
  <si>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</si>
  <si>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</si>
  <si>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</si>
  <si>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</si>
  <si>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</si>
  <si>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</si>
  <si>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</si>
  <si>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</si>
  <si>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</si>
  <si>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</si>
  <si>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</si>
  <si>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</si>
  <si>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</si>
  <si>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</si>
  <si>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</si>
  <si>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</si>
  <si>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</si>
  <si>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</si>
  <si>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</si>
  <si>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</si>
  <si>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</si>
  <si>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</si>
  <si>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</si>
  <si>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</si>
  <si>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</si>
  <si>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</si>
  <si>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</si>
  <si>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</si>
  <si>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</si>
  <si>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</si>
  <si>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</si>
  <si>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</si>
  <si>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</si>
  <si>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</si>
  <si>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</si>
  <si>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</si>
  <si>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</si>
  <si>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</si>
  <si>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</si>
  <si>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</si>
  <si>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</si>
  <si>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</si>
  <si>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ks</t>
  </si>
  <si>
    <t>Celkem za</t>
  </si>
  <si>
    <t>SO.05 - B Venkovní rozvody</t>
  </si>
  <si>
    <t>M21</t>
  </si>
  <si>
    <t>Elektromontáže</t>
  </si>
  <si>
    <t>Výchozí revize NN vč. 6x rev. zprávy</t>
  </si>
  <si>
    <t>2</t>
  </si>
  <si>
    <t xml:space="preserve">Mimostaveništní doprava </t>
  </si>
  <si>
    <t>3</t>
  </si>
  <si>
    <t xml:space="preserve">Zařízení a zabezpečení staveniště </t>
  </si>
  <si>
    <t>4</t>
  </si>
  <si>
    <t>Elektroměrový rozváděč pro přímé měření a dva dvousazbové elektroměry + HDO a pilíř</t>
  </si>
  <si>
    <t>5</t>
  </si>
  <si>
    <t xml:space="preserve">Jistič 25B/3 Ik=10kA </t>
  </si>
  <si>
    <t xml:space="preserve">Jistič 32B/3 Ik=10kA </t>
  </si>
  <si>
    <t>6</t>
  </si>
  <si>
    <t xml:space="preserve">Hlasové tablo pro 20x účastník </t>
  </si>
  <si>
    <t>7</t>
  </si>
  <si>
    <t xml:space="preserve">el. zámek 8V </t>
  </si>
  <si>
    <t>210 01-0035.RT1</t>
  </si>
  <si>
    <t>Trubka ,uložená volně ve výkopu včetně dodávky trubky 40mm</t>
  </si>
  <si>
    <t>m</t>
  </si>
  <si>
    <t>210 01-0351.RT1</t>
  </si>
  <si>
    <t>Rozvodka krabicová z lis. izol. 6455-11 do 4 mm2 včetně dodávky krabice 6455-11</t>
  </si>
  <si>
    <t>kus</t>
  </si>
  <si>
    <t>210 80-0106.RT3</t>
  </si>
  <si>
    <t>Kabel CYKY 750 V 3x2,5 mm2 uložený pod omítkou včetně dodávky kabelu 3Cx2,5</t>
  </si>
  <si>
    <t>210 22-0022.RT1</t>
  </si>
  <si>
    <t>Vedení uzemňovací v zemi FeZn, D 8 - 10 mm včetně drátu FeZn 10 mm</t>
  </si>
  <si>
    <t>210 22-0302.RT6</t>
  </si>
  <si>
    <t>Svorka hromosvodová nad 2 šrouby /ST, SJ, SR, atd/ včetně dodávky svorky SP1</t>
  </si>
  <si>
    <t>210 22-0302.RT1</t>
  </si>
  <si>
    <t>Svorka hromosvodová nad 2 šrouby /ST, SJ, SR, atd/ včetně dodávky svorky SR 02</t>
  </si>
  <si>
    <t>210 80-0113.RT1</t>
  </si>
  <si>
    <t>Kabel CYKY 750 V 4x10 mm2 uložený pod omítkou včetně dodávky kabelu 4Bx10</t>
  </si>
  <si>
    <t>210 80-0116.RT1</t>
  </si>
  <si>
    <t>Kabel CYKY 750 V 5x2,5 mm2 uložený pod omítkou včetně dodávky kabelu 5Cx2,5</t>
  </si>
  <si>
    <t>10</t>
  </si>
  <si>
    <t xml:space="preserve">Kabel TCEPKPFLE 5x4x0,6 </t>
  </si>
  <si>
    <t>11</t>
  </si>
  <si>
    <t xml:space="preserve">Zemní výstražná páska pvc červená </t>
  </si>
  <si>
    <t>210 10-0001.R00</t>
  </si>
  <si>
    <t xml:space="preserve">Ukončení vodičů v rozvaděči + zapojení do 2,5 mm2 </t>
  </si>
  <si>
    <t>210 10-0003.R00</t>
  </si>
  <si>
    <t xml:space="preserve">Ukončení vodičů v rozvaděči + zapojení do 16 mm2 </t>
  </si>
  <si>
    <t>M46</t>
  </si>
  <si>
    <t>Zemní práce při montážích</t>
  </si>
  <si>
    <t>460 01-0022.RT3</t>
  </si>
  <si>
    <t>Vytýčení kabelové trasy podél silnice délka trasy do 1000 m</t>
  </si>
  <si>
    <t>km</t>
  </si>
  <si>
    <t>460 20-0284.R00</t>
  </si>
  <si>
    <t xml:space="preserve">Výkop kabelové rýhy 50/100 cm hor.4 </t>
  </si>
  <si>
    <t>460 57-0284.R00</t>
  </si>
  <si>
    <t xml:space="preserve">Zához rýhy 50/100 cm, hornina tř. 4, se zhutněním </t>
  </si>
  <si>
    <t>460 42-0022.RT2</t>
  </si>
  <si>
    <t>Zřízení kabelového lože v rýze š. do 65 cm z písku lože tloušťky 15 cm</t>
  </si>
  <si>
    <t>Veškeré položky obsahují dodávku materiálu a montáž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</si>
</sst>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#,##0.00\ &quot;Kč&quot;"/>
    <numFmt numFmtId="166" formatCode="0.0"/>
  </numFmts>
  <fonts count="16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69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3" fillId="2" borderId="5" xfId="0" applyNumberFormat="1" applyFont="1" applyFill="1" applyBorder="1"/>
    <xf numFmtId="49" fontId="0" fillId="2" borderId="6" xfId="0" applyNumberFormat="1" applyFill="1" applyBorder="1"/>
    <xf numFmtId="0" fontId="4" fillId="2" borderId="0" xfId="0" applyFont="1" applyFill="1"/>
    <xf numFmtId="0" fontId="0" fillId="2" borderId="0" xfId="0" applyFill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9" fontId="0" fillId="0" borderId="13" xfId="0" applyNumberForma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3" fontId="0" fillId="0" borderId="12" xfId="0" applyNumberFormat="1" applyBorder="1"/>
    <xf numFmtId="0" fontId="0" fillId="0" borderId="16" xfId="0" applyBorder="1"/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0" fillId="0" borderId="5" xfId="0" applyBorder="1"/>
    <xf numFmtId="0" fontId="0" fillId="0" borderId="13" xfId="0" applyBorder="1"/>
    <xf numFmtId="3" fontId="0" fillId="0" borderId="0" xfId="0" applyNumberFormat="1"/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2" fillId="0" borderId="22" xfId="0" applyFont="1" applyBorder="1" applyAlignment="1">
      <alignment horizontal="centerContinuous" vertical="center"/>
    </xf>
    <xf numFmtId="0" fontId="7" fillId="0" borderId="23" xfId="0" applyFont="1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6" fillId="0" borderId="25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centerContinuous"/>
    </xf>
    <xf numFmtId="0" fontId="6" fillId="0" borderId="26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28" xfId="0" applyBorder="1"/>
    <xf numFmtId="0" fontId="0" fillId="0" borderId="20" xfId="0" applyBorder="1"/>
    <xf numFmtId="3" fontId="0" fillId="0" borderId="29" xfId="0" applyNumberFormat="1" applyBorder="1"/>
    <xf numFmtId="0" fontId="0" fillId="0" borderId="30" xfId="0" applyBorder="1"/>
    <xf numFmtId="3" fontId="0" fillId="0" borderId="31" xfId="0" applyNumberFormat="1" applyBorder="1"/>
    <xf numFmtId="0" fontId="0" fillId="0" borderId="32" xfId="0" applyBorder="1"/>
    <xf numFmtId="3" fontId="0" fillId="0" borderId="14" xfId="0" applyNumberFormat="1" applyBorder="1"/>
    <xf numFmtId="0" fontId="0" fillId="0" borderId="15" xfId="0" applyBorder="1"/>
    <xf numFmtId="0" fontId="0" fillId="0" borderId="33" xfId="0" applyBorder="1"/>
    <xf numFmtId="0" fontId="0" fillId="0" borderId="34" xfId="0" applyBorder="1"/>
    <xf numFmtId="0" fontId="0" fillId="0" borderId="16" xfId="0" applyFont="1" applyBorder="1"/>
    <xf numFmtId="3" fontId="0" fillId="0" borderId="35" xfId="0" applyNumberFormat="1" applyBorder="1"/>
    <xf numFmtId="0" fontId="0" fillId="0" borderId="36" xfId="0" applyBorder="1"/>
    <xf numFmtId="3" fontId="0" fillId="0" borderId="37" xfId="0" applyNumberFormat="1" applyBorder="1"/>
    <xf numFmtId="0" fontId="0" fillId="0" borderId="38" xfId="0" applyBorder="1"/>
    <xf numFmtId="0" fontId="0" fillId="0" borderId="39" xfId="0" applyBorder="1"/>
    <xf numFmtId="0" fontId="0" fillId="0" borderId="0" xfId="0" applyAlignment="1">
      <alignment horizontal="right"/>
    </xf>
    <xf numFmtId="164" fontId="0" fillId="0" borderId="0" xfId="0" applyNumberFormat="1"/>
    <xf numFmtId="0" fontId="0" fillId="0" borderId="11" xfId="0" applyBorder="1" applyAlignment="1">
      <alignment horizontal="right"/>
    </xf>
    <xf numFmtId="165" fontId="0" fillId="0" borderId="14" xfId="0" applyNumberFormat="1" applyBorder="1"/>
    <xf numFmtId="165" fontId="0" fillId="0" borderId="0" xfId="0" applyNumberFormat="1"/>
    <xf numFmtId="0" fontId="7" fillId="0" borderId="36" xfId="0" applyFont="1" applyBorder="1"/>
    <xf numFmtId="0" fontId="7" fillId="0" borderId="37" xfId="0" applyFont="1" applyBorder="1"/>
    <xf numFmtId="0" fontId="7" fillId="0" borderId="40" xfId="0" applyFont="1" applyBorder="1"/>
    <xf numFmtId="165" fontId="7" fillId="0" borderId="37" xfId="0" applyNumberFormat="1" applyFont="1" applyBorder="1"/>
    <xf numFmtId="0" fontId="7" fillId="0" borderId="41" xfId="0" applyFont="1" applyBorder="1"/>
    <xf numFmtId="0" fontId="7" fillId="0" borderId="0" xfId="0" applyFont="1"/>
    <xf numFmtId="0" fontId="8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0" fillId="0" borderId="42" xfId="20" applyBorder="1" applyAlignment="1">
      <alignment horizontal="center"/>
      <protection/>
    </xf>
    <xf numFmtId="0" fontId="0" fillId="0" borderId="43" xfId="20" applyBorder="1" applyAlignment="1">
      <alignment horizontal="center"/>
      <protection/>
    </xf>
    <xf numFmtId="0" fontId="4" fillId="0" borderId="44" xfId="20" applyFont="1" applyBorder="1">
      <alignment/>
      <protection/>
    </xf>
    <xf numFmtId="0" fontId="0" fillId="0" borderId="44" xfId="20" applyBorder="1">
      <alignment/>
      <protection/>
    </xf>
    <xf numFmtId="0" fontId="0" fillId="0" borderId="44" xfId="20" applyBorder="1" applyAlignment="1">
      <alignment horizontal="right"/>
      <protection/>
    </xf>
    <xf numFmtId="0" fontId="0" fillId="0" borderId="44" xfId="0" applyBorder="1" applyAlignment="1">
      <alignment horizontal="left"/>
    </xf>
    <xf numFmtId="0" fontId="0" fillId="0" borderId="45" xfId="0" applyBorder="1"/>
    <xf numFmtId="0" fontId="0" fillId="0" borderId="46" xfId="20" applyBorder="1" applyAlignment="1">
      <alignment horizontal="center"/>
      <protection/>
    </xf>
    <xf numFmtId="0" fontId="0" fillId="0" borderId="47" xfId="20" applyBorder="1" applyAlignment="1">
      <alignment horizontal="center"/>
      <protection/>
    </xf>
    <xf numFmtId="0" fontId="4" fillId="0" borderId="48" xfId="20" applyFont="1" applyBorder="1">
      <alignment/>
      <protection/>
    </xf>
    <xf numFmtId="0" fontId="0" fillId="0" borderId="48" xfId="20" applyBorder="1">
      <alignment/>
      <protection/>
    </xf>
    <xf numFmtId="0" fontId="0" fillId="0" borderId="48" xfId="20" applyBorder="1" applyAlignment="1">
      <alignment horizontal="right"/>
      <protection/>
    </xf>
    <xf numFmtId="0" fontId="0" fillId="0" borderId="48" xfId="20" applyBorder="1" applyAlignment="1">
      <alignment horizontal="left"/>
      <protection/>
    </xf>
    <xf numFmtId="0" fontId="0" fillId="0" borderId="49" xfId="20" applyBorder="1" applyAlignment="1">
      <alignment horizontal="left"/>
      <protection/>
    </xf>
    <xf numFmtId="49" fontId="2" fillId="0" borderId="0" xfId="0" applyNumberFormat="1" applyFont="1" applyAlignment="1">
      <alignment horizontal="centerContinuous"/>
    </xf>
    <xf numFmtId="49" fontId="6" fillId="0" borderId="25" xfId="0" applyNumberFormat="1" applyFont="1" applyBorder="1"/>
    <xf numFmtId="0" fontId="6" fillId="0" borderId="26" xfId="0" applyFont="1" applyBorder="1"/>
    <xf numFmtId="0" fontId="6" fillId="0" borderId="27" xfId="0" applyFont="1" applyBorder="1"/>
    <xf numFmtId="0" fontId="6" fillId="0" borderId="50" xfId="0" applyFont="1" applyBorder="1"/>
    <xf numFmtId="0" fontId="6" fillId="0" borderId="51" xfId="0" applyFont="1" applyBorder="1"/>
    <xf numFmtId="0" fontId="6" fillId="0" borderId="52" xfId="0" applyFont="1" applyBorder="1"/>
    <xf numFmtId="0" fontId="9" fillId="0" borderId="0" xfId="0" applyFont="1"/>
    <xf numFmtId="3" fontId="0" fillId="0" borderId="7" xfId="0" applyNumberFormat="1" applyFont="1" applyBorder="1"/>
    <xf numFmtId="0" fontId="6" fillId="0" borderId="25" xfId="0" applyFont="1" applyBorder="1"/>
    <xf numFmtId="3" fontId="6" fillId="0" borderId="27" xfId="0" applyNumberFormat="1" applyFont="1" applyBorder="1"/>
    <xf numFmtId="3" fontId="6" fillId="0" borderId="50" xfId="0" applyNumberFormat="1" applyFont="1" applyBorder="1"/>
    <xf numFmtId="3" fontId="6" fillId="0" borderId="51" xfId="0" applyNumberFormat="1" applyFont="1" applyBorder="1"/>
    <xf numFmtId="3" fontId="6" fillId="0" borderId="52" xfId="0" applyNumberFormat="1" applyFont="1" applyBorder="1"/>
    <xf numFmtId="0" fontId="6" fillId="0" borderId="0" xfId="0" applyFont="1"/>
    <xf numFmtId="3" fontId="2" fillId="0" borderId="0" xfId="0" applyNumberFormat="1" applyFont="1" applyAlignment="1">
      <alignment horizontal="centerContinuous"/>
    </xf>
    <xf numFmtId="0" fontId="6" fillId="0" borderId="30" xfId="0" applyFont="1" applyBorder="1"/>
    <xf numFmtId="0" fontId="6" fillId="0" borderId="31" xfId="0" applyFont="1" applyBorder="1"/>
    <xf numFmtId="0" fontId="0" fillId="0" borderId="53" xfId="0" applyBorder="1"/>
    <xf numFmtId="0" fontId="6" fillId="0" borderId="54" xfId="0" applyFont="1" applyBorder="1" applyAlignment="1">
      <alignment horizontal="right"/>
    </xf>
    <xf numFmtId="0" fontId="6" fillId="0" borderId="31" xfId="0" applyFont="1" applyBorder="1" applyAlignment="1">
      <alignment horizontal="right"/>
    </xf>
    <xf numFmtId="0" fontId="6" fillId="0" borderId="32" xfId="0" applyFont="1" applyBorder="1" applyAlignment="1">
      <alignment horizontal="center"/>
    </xf>
    <xf numFmtId="4" fontId="5" fillId="0" borderId="31" xfId="0" applyNumberFormat="1" applyFont="1" applyBorder="1" applyAlignment="1">
      <alignment horizontal="right"/>
    </xf>
    <xf numFmtId="4" fontId="5" fillId="0" borderId="53" xfId="0" applyNumberFormat="1" applyFont="1" applyBorder="1" applyAlignment="1">
      <alignment horizontal="right"/>
    </xf>
    <xf numFmtId="0" fontId="0" fillId="0" borderId="34" xfId="0" applyFont="1" applyBorder="1"/>
    <xf numFmtId="0" fontId="0" fillId="0" borderId="20" xfId="0" applyFont="1" applyBorder="1"/>
    <xf numFmtId="0" fontId="0" fillId="0" borderId="21" xfId="0" applyFont="1" applyBorder="1"/>
    <xf numFmtId="3" fontId="0" fillId="0" borderId="33" xfId="0" applyNumberFormat="1" applyFont="1" applyBorder="1" applyAlignment="1">
      <alignment horizontal="right"/>
    </xf>
    <xf numFmtId="166" fontId="0" fillId="0" borderId="55" xfId="0" applyNumberFormat="1" applyFont="1" applyBorder="1" applyAlignment="1">
      <alignment horizontal="right"/>
    </xf>
    <xf numFmtId="3" fontId="0" fillId="0" borderId="56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0" fontId="6" fillId="0" borderId="37" xfId="0" applyFont="1" applyBorder="1"/>
    <xf numFmtId="0" fontId="0" fillId="0" borderId="37" xfId="0" applyBorder="1"/>
    <xf numFmtId="4" fontId="0" fillId="0" borderId="57" xfId="0" applyNumberFormat="1" applyBorder="1"/>
    <xf numFmtId="4" fontId="0" fillId="0" borderId="36" xfId="0" applyNumberFormat="1" applyBorder="1"/>
    <xf numFmtId="4" fontId="0" fillId="0" borderId="37" xfId="0" applyNumberFormat="1" applyBorder="1"/>
    <xf numFmtId="3" fontId="6" fillId="0" borderId="37" xfId="0" applyNumberFormat="1" applyFont="1" applyBorder="1" applyAlignment="1">
      <alignment horizontal="right"/>
    </xf>
    <xf numFmtId="3" fontId="6" fillId="0" borderId="57" xfId="0" applyNumberFormat="1" applyFont="1" applyBorder="1" applyAlignment="1">
      <alignment horizontal="right"/>
    </xf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10" fillId="0" borderId="0" xfId="20" applyFont="1" applyAlignment="1">
      <alignment horizontal="center"/>
      <protection/>
    </xf>
    <xf numFmtId="0" fontId="0" fillId="0" borderId="0" xfId="20">
      <alignment/>
      <protection/>
    </xf>
    <xf numFmtId="0" fontId="11" fillId="0" borderId="0" xfId="20" applyFont="1" applyAlignment="1">
      <alignment horizontal="centerContinuous"/>
      <protection/>
    </xf>
    <xf numFmtId="0" fontId="12" fillId="0" borderId="0" xfId="20" applyFont="1" applyAlignment="1">
      <alignment horizontal="centerContinuous"/>
      <protection/>
    </xf>
    <xf numFmtId="0" fontId="12" fillId="0" borderId="0" xfId="20" applyFont="1" applyAlignment="1">
      <alignment horizontal="right"/>
      <protection/>
    </xf>
    <xf numFmtId="0" fontId="9" fillId="0" borderId="44" xfId="20" applyFont="1" applyBorder="1" applyAlignment="1">
      <alignment horizontal="right"/>
      <protection/>
    </xf>
    <xf numFmtId="0" fontId="0" fillId="0" borderId="44" xfId="20" applyBorder="1" applyAlignment="1">
      <alignment horizontal="left"/>
      <protection/>
    </xf>
    <xf numFmtId="0" fontId="0" fillId="0" borderId="45" xfId="20" applyBorder="1">
      <alignment/>
      <protection/>
    </xf>
    <xf numFmtId="49" fontId="0" fillId="0" borderId="46" xfId="20" applyNumberFormat="1" applyBorder="1" applyAlignment="1">
      <alignment horizontal="center"/>
      <protection/>
    </xf>
    <xf numFmtId="0" fontId="0" fillId="0" borderId="48" xfId="20" applyBorder="1" applyAlignment="1">
      <alignment horizontal="center" shrinkToFit="1"/>
      <protection/>
    </xf>
    <xf numFmtId="0" fontId="0" fillId="0" borderId="49" xfId="20" applyBorder="1" applyAlignment="1">
      <alignment horizontal="center" shrinkToFit="1"/>
      <protection/>
    </xf>
    <xf numFmtId="0" fontId="9" fillId="0" borderId="0" xfId="20" applyFont="1">
      <alignment/>
      <protection/>
    </xf>
    <xf numFmtId="0" fontId="0" fillId="0" borderId="0" xfId="20" applyAlignment="1">
      <alignment horizontal="right"/>
      <protection/>
    </xf>
    <xf numFmtId="49" fontId="5" fillId="0" borderId="55" xfId="20" applyNumberFormat="1" applyFont="1" applyBorder="1">
      <alignment/>
      <protection/>
    </xf>
    <xf numFmtId="0" fontId="5" fillId="0" borderId="15" xfId="20" applyFont="1" applyBorder="1" applyAlignment="1">
      <alignment horizontal="center"/>
      <protection/>
    </xf>
    <xf numFmtId="0" fontId="5" fillId="0" borderId="55" xfId="20" applyFont="1" applyBorder="1" applyAlignment="1">
      <alignment horizontal="center"/>
      <protection/>
    </xf>
    <xf numFmtId="0" fontId="6" fillId="0" borderId="58" xfId="20" applyFont="1" applyBorder="1" applyAlignment="1">
      <alignment horizontal="center"/>
      <protection/>
    </xf>
    <xf numFmtId="49" fontId="6" fillId="0" borderId="58" xfId="20" applyNumberFormat="1" applyFont="1" applyBorder="1" applyAlignment="1">
      <alignment horizontal="left"/>
      <protection/>
    </xf>
    <xf numFmtId="0" fontId="6" fillId="0" borderId="58" xfId="20" applyFont="1" applyBorder="1">
      <alignment/>
      <protection/>
    </xf>
    <xf numFmtId="0" fontId="0" fillId="0" borderId="58" xfId="20" applyBorder="1" applyAlignment="1">
      <alignment horizontal="center"/>
      <protection/>
    </xf>
    <xf numFmtId="0" fontId="0" fillId="0" borderId="58" xfId="20" applyBorder="1" applyAlignment="1">
      <alignment horizontal="right"/>
      <protection/>
    </xf>
    <xf numFmtId="0" fontId="0" fillId="0" borderId="58" xfId="20" applyBorder="1">
      <alignment/>
      <protection/>
    </xf>
    <xf numFmtId="0" fontId="13" fillId="0" borderId="0" xfId="20" applyFont="1">
      <alignment/>
      <protection/>
    </xf>
    <xf numFmtId="0" fontId="0" fillId="0" borderId="58" xfId="20" applyFont="1" applyBorder="1" applyAlignment="1">
      <alignment horizontal="center"/>
      <protection/>
    </xf>
    <xf numFmtId="49" fontId="8" fillId="0" borderId="58" xfId="20" applyNumberFormat="1" applyFont="1" applyBorder="1" applyAlignment="1">
      <alignment horizontal="left"/>
      <protection/>
    </xf>
    <xf numFmtId="0" fontId="8" fillId="0" borderId="58" xfId="20" applyFont="1" applyBorder="1" applyAlignment="1">
      <alignment wrapText="1"/>
      <protection/>
    </xf>
    <xf numFmtId="49" fontId="8" fillId="0" borderId="58" xfId="20" applyNumberFormat="1" applyFont="1" applyBorder="1" applyAlignment="1">
      <alignment horizontal="center" shrinkToFit="1"/>
      <protection/>
    </xf>
    <xf numFmtId="4" fontId="8" fillId="0" borderId="58" xfId="20" applyNumberFormat="1" applyFont="1" applyBorder="1" applyAlignment="1">
      <alignment horizontal="right"/>
      <protection/>
    </xf>
    <xf numFmtId="4" fontId="8" fillId="0" borderId="58" xfId="20" applyNumberFormat="1" applyFont="1" applyBorder="1">
      <alignment/>
      <protection/>
    </xf>
    <xf numFmtId="0" fontId="0" fillId="0" borderId="59" xfId="20" applyBorder="1" applyAlignment="1">
      <alignment horizontal="center"/>
      <protection/>
    </xf>
    <xf numFmtId="49" fontId="4" fillId="0" borderId="59" xfId="20" applyNumberFormat="1" applyFont="1" applyBorder="1" applyAlignment="1">
      <alignment horizontal="left"/>
      <protection/>
    </xf>
    <xf numFmtId="0" fontId="4" fillId="0" borderId="59" xfId="20" applyFont="1" applyBorder="1">
      <alignment/>
      <protection/>
    </xf>
    <xf numFmtId="4" fontId="0" fillId="0" borderId="59" xfId="20" applyNumberFormat="1" applyBorder="1" applyAlignment="1">
      <alignment horizontal="right"/>
      <protection/>
    </xf>
    <xf numFmtId="4" fontId="6" fillId="0" borderId="59" xfId="20" applyNumberFormat="1" applyFont="1" applyBorder="1">
      <alignment/>
      <protection/>
    </xf>
    <xf numFmtId="3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0" xfId="20" applyFont="1">
      <alignment/>
      <protection/>
    </xf>
    <xf numFmtId="3" fontId="15" fillId="0" borderId="0" xfId="20" applyNumberFormat="1" applyFont="1" applyAlignment="1">
      <alignment horizontal="right"/>
      <protection/>
    </xf>
    <xf numFmtId="4" fontId="15" fillId="0" borderId="0" xfId="20" applyNumberFormat="1" applyFont="1">
      <alignment/>
      <protection/>
    </xf>
    <xf numFmtId="49" fontId="9" fillId="0" borderId="5" xfId="0" applyNumberFormat="1" applyFont="1" applyBorder="1"/>
    <xf numFmtId="3" fontId="0" fillId="0" borderId="6" xfId="0" applyNumberFormat="1" applyFont="1" applyBorder="1"/>
    <xf numFmtId="3" fontId="0" fillId="0" borderId="58" xfId="0" applyNumberFormat="1" applyFont="1" applyBorder="1"/>
    <xf numFmtId="3" fontId="0" fillId="0" borderId="60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1A76A-EB91-441C-B5D0-D49859C5B95B}">
  <dimension ref="A1:BE55"/>
  <sheetViews>
    <sheetView tabSelected="1" workbookViewId="0" topLeftCell="A13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625" style="0" customWidth="1"/>
    <col min="6" max="6" width="19.75390625" style="0" customWidth="1"/>
    <col min="7" max="7" width="14.125" style="0" customWidth="1"/>
    <col min="257" max="257" width="2.00390625" style="0" customWidth="1"/>
    <col min="258" max="258" width="15.00390625" style="0" customWidth="1"/>
    <col min="259" max="259" width="15.875" style="0" customWidth="1"/>
    <col min="260" max="260" width="14.625" style="0" customWidth="1"/>
    <col min="261" max="261" width="12.625" style="0" customWidth="1"/>
    <col min="262" max="262" width="19.75390625" style="0" customWidth="1"/>
    <col min="263" max="263" width="14.125" style="0" customWidth="1"/>
    <col min="513" max="513" width="2.00390625" style="0" customWidth="1"/>
    <col min="514" max="514" width="15.00390625" style="0" customWidth="1"/>
    <col min="515" max="515" width="15.875" style="0" customWidth="1"/>
    <col min="516" max="516" width="14.625" style="0" customWidth="1"/>
    <col min="517" max="517" width="12.625" style="0" customWidth="1"/>
    <col min="518" max="518" width="19.75390625" style="0" customWidth="1"/>
    <col min="519" max="519" width="14.125" style="0" customWidth="1"/>
    <col min="769" max="769" width="2.00390625" style="0" customWidth="1"/>
    <col min="770" max="770" width="15.00390625" style="0" customWidth="1"/>
    <col min="771" max="771" width="15.875" style="0" customWidth="1"/>
    <col min="772" max="772" width="14.625" style="0" customWidth="1"/>
    <col min="773" max="773" width="12.625" style="0" customWidth="1"/>
    <col min="774" max="774" width="19.75390625" style="0" customWidth="1"/>
    <col min="775" max="775" width="14.125" style="0" customWidth="1"/>
    <col min="1025" max="1025" width="2.00390625" style="0" customWidth="1"/>
    <col min="1026" max="1026" width="15.00390625" style="0" customWidth="1"/>
    <col min="1027" max="1027" width="15.875" style="0" customWidth="1"/>
    <col min="1028" max="1028" width="14.625" style="0" customWidth="1"/>
    <col min="1029" max="1029" width="12.625" style="0" customWidth="1"/>
    <col min="1030" max="1030" width="19.75390625" style="0" customWidth="1"/>
    <col min="1031" max="1031" width="14.125" style="0" customWidth="1"/>
    <col min="1281" max="1281" width="2.00390625" style="0" customWidth="1"/>
    <col min="1282" max="1282" width="15.00390625" style="0" customWidth="1"/>
    <col min="1283" max="1283" width="15.875" style="0" customWidth="1"/>
    <col min="1284" max="1284" width="14.625" style="0" customWidth="1"/>
    <col min="1285" max="1285" width="12.625" style="0" customWidth="1"/>
    <col min="1286" max="1286" width="19.75390625" style="0" customWidth="1"/>
    <col min="1287" max="1287" width="14.125" style="0" customWidth="1"/>
    <col min="1537" max="1537" width="2.00390625" style="0" customWidth="1"/>
    <col min="1538" max="1538" width="15.00390625" style="0" customWidth="1"/>
    <col min="1539" max="1539" width="15.875" style="0" customWidth="1"/>
    <col min="1540" max="1540" width="14.625" style="0" customWidth="1"/>
    <col min="1541" max="1541" width="12.625" style="0" customWidth="1"/>
    <col min="1542" max="1542" width="19.75390625" style="0" customWidth="1"/>
    <col min="1543" max="1543" width="14.125" style="0" customWidth="1"/>
    <col min="1793" max="1793" width="2.00390625" style="0" customWidth="1"/>
    <col min="1794" max="1794" width="15.00390625" style="0" customWidth="1"/>
    <col min="1795" max="1795" width="15.875" style="0" customWidth="1"/>
    <col min="1796" max="1796" width="14.625" style="0" customWidth="1"/>
    <col min="1797" max="1797" width="12.625" style="0" customWidth="1"/>
    <col min="1798" max="1798" width="19.75390625" style="0" customWidth="1"/>
    <col min="1799" max="1799" width="14.125" style="0" customWidth="1"/>
    <col min="2049" max="2049" width="2.00390625" style="0" customWidth="1"/>
    <col min="2050" max="2050" width="15.00390625" style="0" customWidth="1"/>
    <col min="2051" max="2051" width="15.875" style="0" customWidth="1"/>
    <col min="2052" max="2052" width="14.625" style="0" customWidth="1"/>
    <col min="2053" max="2053" width="12.625" style="0" customWidth="1"/>
    <col min="2054" max="2054" width="19.75390625" style="0" customWidth="1"/>
    <col min="2055" max="2055" width="14.125" style="0" customWidth="1"/>
    <col min="2305" max="2305" width="2.00390625" style="0" customWidth="1"/>
    <col min="2306" max="2306" width="15.00390625" style="0" customWidth="1"/>
    <col min="2307" max="2307" width="15.875" style="0" customWidth="1"/>
    <col min="2308" max="2308" width="14.625" style="0" customWidth="1"/>
    <col min="2309" max="2309" width="12.625" style="0" customWidth="1"/>
    <col min="2310" max="2310" width="19.75390625" style="0" customWidth="1"/>
    <col min="2311" max="2311" width="14.125" style="0" customWidth="1"/>
    <col min="2561" max="2561" width="2.00390625" style="0" customWidth="1"/>
    <col min="2562" max="2562" width="15.00390625" style="0" customWidth="1"/>
    <col min="2563" max="2563" width="15.875" style="0" customWidth="1"/>
    <col min="2564" max="2564" width="14.625" style="0" customWidth="1"/>
    <col min="2565" max="2565" width="12.625" style="0" customWidth="1"/>
    <col min="2566" max="2566" width="19.75390625" style="0" customWidth="1"/>
    <col min="2567" max="2567" width="14.125" style="0" customWidth="1"/>
    <col min="2817" max="2817" width="2.00390625" style="0" customWidth="1"/>
    <col min="2818" max="2818" width="15.00390625" style="0" customWidth="1"/>
    <col min="2819" max="2819" width="15.875" style="0" customWidth="1"/>
    <col min="2820" max="2820" width="14.625" style="0" customWidth="1"/>
    <col min="2821" max="2821" width="12.625" style="0" customWidth="1"/>
    <col min="2822" max="2822" width="19.75390625" style="0" customWidth="1"/>
    <col min="2823" max="2823" width="14.125" style="0" customWidth="1"/>
    <col min="3073" max="3073" width="2.00390625" style="0" customWidth="1"/>
    <col min="3074" max="3074" width="15.00390625" style="0" customWidth="1"/>
    <col min="3075" max="3075" width="15.875" style="0" customWidth="1"/>
    <col min="3076" max="3076" width="14.625" style="0" customWidth="1"/>
    <col min="3077" max="3077" width="12.625" style="0" customWidth="1"/>
    <col min="3078" max="3078" width="19.75390625" style="0" customWidth="1"/>
    <col min="3079" max="3079" width="14.125" style="0" customWidth="1"/>
    <col min="3329" max="3329" width="2.00390625" style="0" customWidth="1"/>
    <col min="3330" max="3330" width="15.00390625" style="0" customWidth="1"/>
    <col min="3331" max="3331" width="15.875" style="0" customWidth="1"/>
    <col min="3332" max="3332" width="14.625" style="0" customWidth="1"/>
    <col min="3333" max="3333" width="12.625" style="0" customWidth="1"/>
    <col min="3334" max="3334" width="19.75390625" style="0" customWidth="1"/>
    <col min="3335" max="3335" width="14.125" style="0" customWidth="1"/>
    <col min="3585" max="3585" width="2.00390625" style="0" customWidth="1"/>
    <col min="3586" max="3586" width="15.00390625" style="0" customWidth="1"/>
    <col min="3587" max="3587" width="15.875" style="0" customWidth="1"/>
    <col min="3588" max="3588" width="14.625" style="0" customWidth="1"/>
    <col min="3589" max="3589" width="12.625" style="0" customWidth="1"/>
    <col min="3590" max="3590" width="19.75390625" style="0" customWidth="1"/>
    <col min="3591" max="3591" width="14.125" style="0" customWidth="1"/>
    <col min="3841" max="3841" width="2.00390625" style="0" customWidth="1"/>
    <col min="3842" max="3842" width="15.00390625" style="0" customWidth="1"/>
    <col min="3843" max="3843" width="15.875" style="0" customWidth="1"/>
    <col min="3844" max="3844" width="14.625" style="0" customWidth="1"/>
    <col min="3845" max="3845" width="12.625" style="0" customWidth="1"/>
    <col min="3846" max="3846" width="19.75390625" style="0" customWidth="1"/>
    <col min="3847" max="3847" width="14.125" style="0" customWidth="1"/>
    <col min="4097" max="4097" width="2.00390625" style="0" customWidth="1"/>
    <col min="4098" max="4098" width="15.00390625" style="0" customWidth="1"/>
    <col min="4099" max="4099" width="15.875" style="0" customWidth="1"/>
    <col min="4100" max="4100" width="14.625" style="0" customWidth="1"/>
    <col min="4101" max="4101" width="12.625" style="0" customWidth="1"/>
    <col min="4102" max="4102" width="19.75390625" style="0" customWidth="1"/>
    <col min="4103" max="4103" width="14.125" style="0" customWidth="1"/>
    <col min="4353" max="4353" width="2.00390625" style="0" customWidth="1"/>
    <col min="4354" max="4354" width="15.00390625" style="0" customWidth="1"/>
    <col min="4355" max="4355" width="15.875" style="0" customWidth="1"/>
    <col min="4356" max="4356" width="14.625" style="0" customWidth="1"/>
    <col min="4357" max="4357" width="12.625" style="0" customWidth="1"/>
    <col min="4358" max="4358" width="19.75390625" style="0" customWidth="1"/>
    <col min="4359" max="4359" width="14.125" style="0" customWidth="1"/>
    <col min="4609" max="4609" width="2.00390625" style="0" customWidth="1"/>
    <col min="4610" max="4610" width="15.00390625" style="0" customWidth="1"/>
    <col min="4611" max="4611" width="15.875" style="0" customWidth="1"/>
    <col min="4612" max="4612" width="14.625" style="0" customWidth="1"/>
    <col min="4613" max="4613" width="12.625" style="0" customWidth="1"/>
    <col min="4614" max="4614" width="19.75390625" style="0" customWidth="1"/>
    <col min="4615" max="4615" width="14.125" style="0" customWidth="1"/>
    <col min="4865" max="4865" width="2.00390625" style="0" customWidth="1"/>
    <col min="4866" max="4866" width="15.00390625" style="0" customWidth="1"/>
    <col min="4867" max="4867" width="15.875" style="0" customWidth="1"/>
    <col min="4868" max="4868" width="14.625" style="0" customWidth="1"/>
    <col min="4869" max="4869" width="12.625" style="0" customWidth="1"/>
    <col min="4870" max="4870" width="19.75390625" style="0" customWidth="1"/>
    <col min="4871" max="4871" width="14.125" style="0" customWidth="1"/>
    <col min="5121" max="5121" width="2.00390625" style="0" customWidth="1"/>
    <col min="5122" max="5122" width="15.00390625" style="0" customWidth="1"/>
    <col min="5123" max="5123" width="15.875" style="0" customWidth="1"/>
    <col min="5124" max="5124" width="14.625" style="0" customWidth="1"/>
    <col min="5125" max="5125" width="12.625" style="0" customWidth="1"/>
    <col min="5126" max="5126" width="19.75390625" style="0" customWidth="1"/>
    <col min="5127" max="5127" width="14.125" style="0" customWidth="1"/>
    <col min="5377" max="5377" width="2.00390625" style="0" customWidth="1"/>
    <col min="5378" max="5378" width="15.00390625" style="0" customWidth="1"/>
    <col min="5379" max="5379" width="15.875" style="0" customWidth="1"/>
    <col min="5380" max="5380" width="14.625" style="0" customWidth="1"/>
    <col min="5381" max="5381" width="12.625" style="0" customWidth="1"/>
    <col min="5382" max="5382" width="19.75390625" style="0" customWidth="1"/>
    <col min="5383" max="5383" width="14.125" style="0" customWidth="1"/>
    <col min="5633" max="5633" width="2.00390625" style="0" customWidth="1"/>
    <col min="5634" max="5634" width="15.00390625" style="0" customWidth="1"/>
    <col min="5635" max="5635" width="15.875" style="0" customWidth="1"/>
    <col min="5636" max="5636" width="14.625" style="0" customWidth="1"/>
    <col min="5637" max="5637" width="12.625" style="0" customWidth="1"/>
    <col min="5638" max="5638" width="19.75390625" style="0" customWidth="1"/>
    <col min="5639" max="5639" width="14.125" style="0" customWidth="1"/>
    <col min="5889" max="5889" width="2.00390625" style="0" customWidth="1"/>
    <col min="5890" max="5890" width="15.00390625" style="0" customWidth="1"/>
    <col min="5891" max="5891" width="15.875" style="0" customWidth="1"/>
    <col min="5892" max="5892" width="14.625" style="0" customWidth="1"/>
    <col min="5893" max="5893" width="12.625" style="0" customWidth="1"/>
    <col min="5894" max="5894" width="19.75390625" style="0" customWidth="1"/>
    <col min="5895" max="5895" width="14.125" style="0" customWidth="1"/>
    <col min="6145" max="6145" width="2.00390625" style="0" customWidth="1"/>
    <col min="6146" max="6146" width="15.00390625" style="0" customWidth="1"/>
    <col min="6147" max="6147" width="15.875" style="0" customWidth="1"/>
    <col min="6148" max="6148" width="14.625" style="0" customWidth="1"/>
    <col min="6149" max="6149" width="12.625" style="0" customWidth="1"/>
    <col min="6150" max="6150" width="19.75390625" style="0" customWidth="1"/>
    <col min="6151" max="6151" width="14.125" style="0" customWidth="1"/>
    <col min="6401" max="6401" width="2.00390625" style="0" customWidth="1"/>
    <col min="6402" max="6402" width="15.00390625" style="0" customWidth="1"/>
    <col min="6403" max="6403" width="15.875" style="0" customWidth="1"/>
    <col min="6404" max="6404" width="14.625" style="0" customWidth="1"/>
    <col min="6405" max="6405" width="12.625" style="0" customWidth="1"/>
    <col min="6406" max="6406" width="19.75390625" style="0" customWidth="1"/>
    <col min="6407" max="6407" width="14.125" style="0" customWidth="1"/>
    <col min="6657" max="6657" width="2.00390625" style="0" customWidth="1"/>
    <col min="6658" max="6658" width="15.00390625" style="0" customWidth="1"/>
    <col min="6659" max="6659" width="15.875" style="0" customWidth="1"/>
    <col min="6660" max="6660" width="14.625" style="0" customWidth="1"/>
    <col min="6661" max="6661" width="12.625" style="0" customWidth="1"/>
    <col min="6662" max="6662" width="19.75390625" style="0" customWidth="1"/>
    <col min="6663" max="6663" width="14.125" style="0" customWidth="1"/>
    <col min="6913" max="6913" width="2.00390625" style="0" customWidth="1"/>
    <col min="6914" max="6914" width="15.00390625" style="0" customWidth="1"/>
    <col min="6915" max="6915" width="15.875" style="0" customWidth="1"/>
    <col min="6916" max="6916" width="14.625" style="0" customWidth="1"/>
    <col min="6917" max="6917" width="12.625" style="0" customWidth="1"/>
    <col min="6918" max="6918" width="19.75390625" style="0" customWidth="1"/>
    <col min="6919" max="6919" width="14.125" style="0" customWidth="1"/>
    <col min="7169" max="7169" width="2.00390625" style="0" customWidth="1"/>
    <col min="7170" max="7170" width="15.00390625" style="0" customWidth="1"/>
    <col min="7171" max="7171" width="15.875" style="0" customWidth="1"/>
    <col min="7172" max="7172" width="14.625" style="0" customWidth="1"/>
    <col min="7173" max="7173" width="12.625" style="0" customWidth="1"/>
    <col min="7174" max="7174" width="19.75390625" style="0" customWidth="1"/>
    <col min="7175" max="7175" width="14.125" style="0" customWidth="1"/>
    <col min="7425" max="7425" width="2.00390625" style="0" customWidth="1"/>
    <col min="7426" max="7426" width="15.00390625" style="0" customWidth="1"/>
    <col min="7427" max="7427" width="15.875" style="0" customWidth="1"/>
    <col min="7428" max="7428" width="14.625" style="0" customWidth="1"/>
    <col min="7429" max="7429" width="12.625" style="0" customWidth="1"/>
    <col min="7430" max="7430" width="19.75390625" style="0" customWidth="1"/>
    <col min="7431" max="7431" width="14.125" style="0" customWidth="1"/>
    <col min="7681" max="7681" width="2.00390625" style="0" customWidth="1"/>
    <col min="7682" max="7682" width="15.00390625" style="0" customWidth="1"/>
    <col min="7683" max="7683" width="15.875" style="0" customWidth="1"/>
    <col min="7684" max="7684" width="14.625" style="0" customWidth="1"/>
    <col min="7685" max="7685" width="12.625" style="0" customWidth="1"/>
    <col min="7686" max="7686" width="19.75390625" style="0" customWidth="1"/>
    <col min="7687" max="7687" width="14.125" style="0" customWidth="1"/>
    <col min="7937" max="7937" width="2.00390625" style="0" customWidth="1"/>
    <col min="7938" max="7938" width="15.00390625" style="0" customWidth="1"/>
    <col min="7939" max="7939" width="15.875" style="0" customWidth="1"/>
    <col min="7940" max="7940" width="14.625" style="0" customWidth="1"/>
    <col min="7941" max="7941" width="12.625" style="0" customWidth="1"/>
    <col min="7942" max="7942" width="19.75390625" style="0" customWidth="1"/>
    <col min="7943" max="7943" width="14.125" style="0" customWidth="1"/>
    <col min="8193" max="8193" width="2.00390625" style="0" customWidth="1"/>
    <col min="8194" max="8194" width="15.00390625" style="0" customWidth="1"/>
    <col min="8195" max="8195" width="15.875" style="0" customWidth="1"/>
    <col min="8196" max="8196" width="14.625" style="0" customWidth="1"/>
    <col min="8197" max="8197" width="12.625" style="0" customWidth="1"/>
    <col min="8198" max="8198" width="19.75390625" style="0" customWidth="1"/>
    <col min="8199" max="8199" width="14.125" style="0" customWidth="1"/>
    <col min="8449" max="8449" width="2.00390625" style="0" customWidth="1"/>
    <col min="8450" max="8450" width="15.00390625" style="0" customWidth="1"/>
    <col min="8451" max="8451" width="15.875" style="0" customWidth="1"/>
    <col min="8452" max="8452" width="14.625" style="0" customWidth="1"/>
    <col min="8453" max="8453" width="12.625" style="0" customWidth="1"/>
    <col min="8454" max="8454" width="19.75390625" style="0" customWidth="1"/>
    <col min="8455" max="8455" width="14.125" style="0" customWidth="1"/>
    <col min="8705" max="8705" width="2.00390625" style="0" customWidth="1"/>
    <col min="8706" max="8706" width="15.00390625" style="0" customWidth="1"/>
    <col min="8707" max="8707" width="15.875" style="0" customWidth="1"/>
    <col min="8708" max="8708" width="14.625" style="0" customWidth="1"/>
    <col min="8709" max="8709" width="12.625" style="0" customWidth="1"/>
    <col min="8710" max="8710" width="19.75390625" style="0" customWidth="1"/>
    <col min="8711" max="8711" width="14.125" style="0" customWidth="1"/>
    <col min="8961" max="8961" width="2.00390625" style="0" customWidth="1"/>
    <col min="8962" max="8962" width="15.00390625" style="0" customWidth="1"/>
    <col min="8963" max="8963" width="15.875" style="0" customWidth="1"/>
    <col min="8964" max="8964" width="14.625" style="0" customWidth="1"/>
    <col min="8965" max="8965" width="12.625" style="0" customWidth="1"/>
    <col min="8966" max="8966" width="19.75390625" style="0" customWidth="1"/>
    <col min="8967" max="8967" width="14.125" style="0" customWidth="1"/>
    <col min="9217" max="9217" width="2.00390625" style="0" customWidth="1"/>
    <col min="9218" max="9218" width="15.00390625" style="0" customWidth="1"/>
    <col min="9219" max="9219" width="15.875" style="0" customWidth="1"/>
    <col min="9220" max="9220" width="14.625" style="0" customWidth="1"/>
    <col min="9221" max="9221" width="12.625" style="0" customWidth="1"/>
    <col min="9222" max="9222" width="19.75390625" style="0" customWidth="1"/>
    <col min="9223" max="9223" width="14.125" style="0" customWidth="1"/>
    <col min="9473" max="9473" width="2.00390625" style="0" customWidth="1"/>
    <col min="9474" max="9474" width="15.00390625" style="0" customWidth="1"/>
    <col min="9475" max="9475" width="15.875" style="0" customWidth="1"/>
    <col min="9476" max="9476" width="14.625" style="0" customWidth="1"/>
    <col min="9477" max="9477" width="12.625" style="0" customWidth="1"/>
    <col min="9478" max="9478" width="19.75390625" style="0" customWidth="1"/>
    <col min="9479" max="9479" width="14.125" style="0" customWidth="1"/>
    <col min="9729" max="9729" width="2.00390625" style="0" customWidth="1"/>
    <col min="9730" max="9730" width="15.00390625" style="0" customWidth="1"/>
    <col min="9731" max="9731" width="15.875" style="0" customWidth="1"/>
    <col min="9732" max="9732" width="14.625" style="0" customWidth="1"/>
    <col min="9733" max="9733" width="12.625" style="0" customWidth="1"/>
    <col min="9734" max="9734" width="19.75390625" style="0" customWidth="1"/>
    <col min="9735" max="9735" width="14.125" style="0" customWidth="1"/>
    <col min="9985" max="9985" width="2.00390625" style="0" customWidth="1"/>
    <col min="9986" max="9986" width="15.00390625" style="0" customWidth="1"/>
    <col min="9987" max="9987" width="15.875" style="0" customWidth="1"/>
    <col min="9988" max="9988" width="14.625" style="0" customWidth="1"/>
    <col min="9989" max="9989" width="12.625" style="0" customWidth="1"/>
    <col min="9990" max="9990" width="19.75390625" style="0" customWidth="1"/>
    <col min="9991" max="9991" width="14.125" style="0" customWidth="1"/>
    <col min="10241" max="10241" width="2.00390625" style="0" customWidth="1"/>
    <col min="10242" max="10242" width="15.00390625" style="0" customWidth="1"/>
    <col min="10243" max="10243" width="15.875" style="0" customWidth="1"/>
    <col min="10244" max="10244" width="14.625" style="0" customWidth="1"/>
    <col min="10245" max="10245" width="12.625" style="0" customWidth="1"/>
    <col min="10246" max="10246" width="19.75390625" style="0" customWidth="1"/>
    <col min="10247" max="10247" width="14.125" style="0" customWidth="1"/>
    <col min="10497" max="10497" width="2.00390625" style="0" customWidth="1"/>
    <col min="10498" max="10498" width="15.00390625" style="0" customWidth="1"/>
    <col min="10499" max="10499" width="15.875" style="0" customWidth="1"/>
    <col min="10500" max="10500" width="14.625" style="0" customWidth="1"/>
    <col min="10501" max="10501" width="12.625" style="0" customWidth="1"/>
    <col min="10502" max="10502" width="19.75390625" style="0" customWidth="1"/>
    <col min="10503" max="10503" width="14.125" style="0" customWidth="1"/>
    <col min="10753" max="10753" width="2.00390625" style="0" customWidth="1"/>
    <col min="10754" max="10754" width="15.00390625" style="0" customWidth="1"/>
    <col min="10755" max="10755" width="15.875" style="0" customWidth="1"/>
    <col min="10756" max="10756" width="14.625" style="0" customWidth="1"/>
    <col min="10757" max="10757" width="12.625" style="0" customWidth="1"/>
    <col min="10758" max="10758" width="19.75390625" style="0" customWidth="1"/>
    <col min="10759" max="10759" width="14.125" style="0" customWidth="1"/>
    <col min="11009" max="11009" width="2.00390625" style="0" customWidth="1"/>
    <col min="11010" max="11010" width="15.00390625" style="0" customWidth="1"/>
    <col min="11011" max="11011" width="15.875" style="0" customWidth="1"/>
    <col min="11012" max="11012" width="14.625" style="0" customWidth="1"/>
    <col min="11013" max="11013" width="12.625" style="0" customWidth="1"/>
    <col min="11014" max="11014" width="19.75390625" style="0" customWidth="1"/>
    <col min="11015" max="11015" width="14.125" style="0" customWidth="1"/>
    <col min="11265" max="11265" width="2.00390625" style="0" customWidth="1"/>
    <col min="11266" max="11266" width="15.00390625" style="0" customWidth="1"/>
    <col min="11267" max="11267" width="15.875" style="0" customWidth="1"/>
    <col min="11268" max="11268" width="14.625" style="0" customWidth="1"/>
    <col min="11269" max="11269" width="12.625" style="0" customWidth="1"/>
    <col min="11270" max="11270" width="19.75390625" style="0" customWidth="1"/>
    <col min="11271" max="11271" width="14.125" style="0" customWidth="1"/>
    <col min="11521" max="11521" width="2.00390625" style="0" customWidth="1"/>
    <col min="11522" max="11522" width="15.00390625" style="0" customWidth="1"/>
    <col min="11523" max="11523" width="15.875" style="0" customWidth="1"/>
    <col min="11524" max="11524" width="14.625" style="0" customWidth="1"/>
    <col min="11525" max="11525" width="12.625" style="0" customWidth="1"/>
    <col min="11526" max="11526" width="19.75390625" style="0" customWidth="1"/>
    <col min="11527" max="11527" width="14.125" style="0" customWidth="1"/>
    <col min="11777" max="11777" width="2.00390625" style="0" customWidth="1"/>
    <col min="11778" max="11778" width="15.00390625" style="0" customWidth="1"/>
    <col min="11779" max="11779" width="15.875" style="0" customWidth="1"/>
    <col min="11780" max="11780" width="14.625" style="0" customWidth="1"/>
    <col min="11781" max="11781" width="12.625" style="0" customWidth="1"/>
    <col min="11782" max="11782" width="19.75390625" style="0" customWidth="1"/>
    <col min="11783" max="11783" width="14.125" style="0" customWidth="1"/>
    <col min="12033" max="12033" width="2.00390625" style="0" customWidth="1"/>
    <col min="12034" max="12034" width="15.00390625" style="0" customWidth="1"/>
    <col min="12035" max="12035" width="15.875" style="0" customWidth="1"/>
    <col min="12036" max="12036" width="14.625" style="0" customWidth="1"/>
    <col min="12037" max="12037" width="12.625" style="0" customWidth="1"/>
    <col min="12038" max="12038" width="19.75390625" style="0" customWidth="1"/>
    <col min="12039" max="12039" width="14.125" style="0" customWidth="1"/>
    <col min="12289" max="12289" width="2.00390625" style="0" customWidth="1"/>
    <col min="12290" max="12290" width="15.00390625" style="0" customWidth="1"/>
    <col min="12291" max="12291" width="15.875" style="0" customWidth="1"/>
    <col min="12292" max="12292" width="14.625" style="0" customWidth="1"/>
    <col min="12293" max="12293" width="12.625" style="0" customWidth="1"/>
    <col min="12294" max="12294" width="19.75390625" style="0" customWidth="1"/>
    <col min="12295" max="12295" width="14.125" style="0" customWidth="1"/>
    <col min="12545" max="12545" width="2.00390625" style="0" customWidth="1"/>
    <col min="12546" max="12546" width="15.00390625" style="0" customWidth="1"/>
    <col min="12547" max="12547" width="15.875" style="0" customWidth="1"/>
    <col min="12548" max="12548" width="14.625" style="0" customWidth="1"/>
    <col min="12549" max="12549" width="12.625" style="0" customWidth="1"/>
    <col min="12550" max="12550" width="19.75390625" style="0" customWidth="1"/>
    <col min="12551" max="12551" width="14.125" style="0" customWidth="1"/>
    <col min="12801" max="12801" width="2.00390625" style="0" customWidth="1"/>
    <col min="12802" max="12802" width="15.00390625" style="0" customWidth="1"/>
    <col min="12803" max="12803" width="15.875" style="0" customWidth="1"/>
    <col min="12804" max="12804" width="14.625" style="0" customWidth="1"/>
    <col min="12805" max="12805" width="12.625" style="0" customWidth="1"/>
    <col min="12806" max="12806" width="19.75390625" style="0" customWidth="1"/>
    <col min="12807" max="12807" width="14.125" style="0" customWidth="1"/>
    <col min="13057" max="13057" width="2.00390625" style="0" customWidth="1"/>
    <col min="13058" max="13058" width="15.00390625" style="0" customWidth="1"/>
    <col min="13059" max="13059" width="15.875" style="0" customWidth="1"/>
    <col min="13060" max="13060" width="14.625" style="0" customWidth="1"/>
    <col min="13061" max="13061" width="12.625" style="0" customWidth="1"/>
    <col min="13062" max="13062" width="19.75390625" style="0" customWidth="1"/>
    <col min="13063" max="13063" width="14.125" style="0" customWidth="1"/>
    <col min="13313" max="13313" width="2.00390625" style="0" customWidth="1"/>
    <col min="13314" max="13314" width="15.00390625" style="0" customWidth="1"/>
    <col min="13315" max="13315" width="15.875" style="0" customWidth="1"/>
    <col min="13316" max="13316" width="14.625" style="0" customWidth="1"/>
    <col min="13317" max="13317" width="12.625" style="0" customWidth="1"/>
    <col min="13318" max="13318" width="19.75390625" style="0" customWidth="1"/>
    <col min="13319" max="13319" width="14.125" style="0" customWidth="1"/>
    <col min="13569" max="13569" width="2.00390625" style="0" customWidth="1"/>
    <col min="13570" max="13570" width="15.00390625" style="0" customWidth="1"/>
    <col min="13571" max="13571" width="15.875" style="0" customWidth="1"/>
    <col min="13572" max="13572" width="14.625" style="0" customWidth="1"/>
    <col min="13573" max="13573" width="12.625" style="0" customWidth="1"/>
    <col min="13574" max="13574" width="19.75390625" style="0" customWidth="1"/>
    <col min="13575" max="13575" width="14.125" style="0" customWidth="1"/>
    <col min="13825" max="13825" width="2.00390625" style="0" customWidth="1"/>
    <col min="13826" max="13826" width="15.00390625" style="0" customWidth="1"/>
    <col min="13827" max="13827" width="15.875" style="0" customWidth="1"/>
    <col min="13828" max="13828" width="14.625" style="0" customWidth="1"/>
    <col min="13829" max="13829" width="12.625" style="0" customWidth="1"/>
    <col min="13830" max="13830" width="19.75390625" style="0" customWidth="1"/>
    <col min="13831" max="13831" width="14.125" style="0" customWidth="1"/>
    <col min="14081" max="14081" width="2.00390625" style="0" customWidth="1"/>
    <col min="14082" max="14082" width="15.00390625" style="0" customWidth="1"/>
    <col min="14083" max="14083" width="15.875" style="0" customWidth="1"/>
    <col min="14084" max="14084" width="14.625" style="0" customWidth="1"/>
    <col min="14085" max="14085" width="12.625" style="0" customWidth="1"/>
    <col min="14086" max="14086" width="19.75390625" style="0" customWidth="1"/>
    <col min="14087" max="14087" width="14.125" style="0" customWidth="1"/>
    <col min="14337" max="14337" width="2.00390625" style="0" customWidth="1"/>
    <col min="14338" max="14338" width="15.00390625" style="0" customWidth="1"/>
    <col min="14339" max="14339" width="15.875" style="0" customWidth="1"/>
    <col min="14340" max="14340" width="14.625" style="0" customWidth="1"/>
    <col min="14341" max="14341" width="12.625" style="0" customWidth="1"/>
    <col min="14342" max="14342" width="19.75390625" style="0" customWidth="1"/>
    <col min="14343" max="14343" width="14.125" style="0" customWidth="1"/>
    <col min="14593" max="14593" width="2.00390625" style="0" customWidth="1"/>
    <col min="14594" max="14594" width="15.00390625" style="0" customWidth="1"/>
    <col min="14595" max="14595" width="15.875" style="0" customWidth="1"/>
    <col min="14596" max="14596" width="14.625" style="0" customWidth="1"/>
    <col min="14597" max="14597" width="12.625" style="0" customWidth="1"/>
    <col min="14598" max="14598" width="19.75390625" style="0" customWidth="1"/>
    <col min="14599" max="14599" width="14.125" style="0" customWidth="1"/>
    <col min="14849" max="14849" width="2.00390625" style="0" customWidth="1"/>
    <col min="14850" max="14850" width="15.00390625" style="0" customWidth="1"/>
    <col min="14851" max="14851" width="15.875" style="0" customWidth="1"/>
    <col min="14852" max="14852" width="14.625" style="0" customWidth="1"/>
    <col min="14853" max="14853" width="12.625" style="0" customWidth="1"/>
    <col min="14854" max="14854" width="19.75390625" style="0" customWidth="1"/>
    <col min="14855" max="14855" width="14.125" style="0" customWidth="1"/>
    <col min="15105" max="15105" width="2.00390625" style="0" customWidth="1"/>
    <col min="15106" max="15106" width="15.00390625" style="0" customWidth="1"/>
    <col min="15107" max="15107" width="15.875" style="0" customWidth="1"/>
    <col min="15108" max="15108" width="14.625" style="0" customWidth="1"/>
    <col min="15109" max="15109" width="12.625" style="0" customWidth="1"/>
    <col min="15110" max="15110" width="19.75390625" style="0" customWidth="1"/>
    <col min="15111" max="15111" width="14.125" style="0" customWidth="1"/>
    <col min="15361" max="15361" width="2.00390625" style="0" customWidth="1"/>
    <col min="15362" max="15362" width="15.00390625" style="0" customWidth="1"/>
    <col min="15363" max="15363" width="15.875" style="0" customWidth="1"/>
    <col min="15364" max="15364" width="14.625" style="0" customWidth="1"/>
    <col min="15365" max="15365" width="12.625" style="0" customWidth="1"/>
    <col min="15366" max="15366" width="19.75390625" style="0" customWidth="1"/>
    <col min="15367" max="15367" width="14.125" style="0" customWidth="1"/>
    <col min="15617" max="15617" width="2.00390625" style="0" customWidth="1"/>
    <col min="15618" max="15618" width="15.00390625" style="0" customWidth="1"/>
    <col min="15619" max="15619" width="15.875" style="0" customWidth="1"/>
    <col min="15620" max="15620" width="14.625" style="0" customWidth="1"/>
    <col min="15621" max="15621" width="12.625" style="0" customWidth="1"/>
    <col min="15622" max="15622" width="19.75390625" style="0" customWidth="1"/>
    <col min="15623" max="15623" width="14.125" style="0" customWidth="1"/>
    <col min="15873" max="15873" width="2.00390625" style="0" customWidth="1"/>
    <col min="15874" max="15874" width="15.00390625" style="0" customWidth="1"/>
    <col min="15875" max="15875" width="15.875" style="0" customWidth="1"/>
    <col min="15876" max="15876" width="14.625" style="0" customWidth="1"/>
    <col min="15877" max="15877" width="12.625" style="0" customWidth="1"/>
    <col min="15878" max="15878" width="19.75390625" style="0" customWidth="1"/>
    <col min="15879" max="15879" width="14.125" style="0" customWidth="1"/>
    <col min="16129" max="16129" width="2.00390625" style="0" customWidth="1"/>
    <col min="16130" max="16130" width="15.00390625" style="0" customWidth="1"/>
    <col min="16131" max="16131" width="15.875" style="0" customWidth="1"/>
    <col min="16132" max="16132" width="14.625" style="0" customWidth="1"/>
    <col min="16133" max="16133" width="12.625" style="0" customWidth="1"/>
    <col min="16134" max="16134" width="19.75390625" style="0" customWidth="1"/>
    <col min="16135" max="16135" width="14.1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9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95" customHeight="1">
      <c r="A4" s="7"/>
      <c r="B4" s="8"/>
      <c r="C4" s="9"/>
      <c r="D4" s="10"/>
      <c r="E4" s="10"/>
      <c r="G4" s="11"/>
    </row>
    <row r="5" spans="1:7" ht="12.95" customHeight="1">
      <c r="A5" s="12" t="s">
        <v>5</v>
      </c>
      <c r="B5" s="13"/>
      <c r="C5" s="14" t="s">
        <v>6</v>
      </c>
      <c r="D5" s="14"/>
      <c r="E5" s="14"/>
      <c r="F5" s="15" t="s">
        <v>7</v>
      </c>
      <c r="G5" s="16"/>
    </row>
    <row r="6" spans="1:7" ht="12.95" customHeight="1">
      <c r="A6" s="7"/>
      <c r="B6" s="8"/>
      <c r="C6" s="9" t="s">
        <v>69</v>
      </c>
      <c r="D6" s="10"/>
      <c r="E6" s="10"/>
      <c r="F6" s="17"/>
      <c r="G6" s="11"/>
    </row>
    <row r="7" spans="1:7" ht="12.75">
      <c r="A7" s="12" t="s">
        <v>8</v>
      </c>
      <c r="B7" s="14"/>
      <c r="C7" s="18"/>
      <c r="D7" s="19"/>
      <c r="E7" s="15" t="s">
        <v>9</v>
      </c>
      <c r="F7" s="14"/>
      <c r="G7" s="16">
        <v>0</v>
      </c>
    </row>
    <row r="8" spans="1:7" ht="12.75">
      <c r="A8" s="12" t="s">
        <v>10</v>
      </c>
      <c r="B8" s="14"/>
      <c r="C8" s="18"/>
      <c r="D8" s="19"/>
      <c r="E8" s="15" t="s">
        <v>11</v>
      </c>
      <c r="F8" s="14"/>
      <c r="G8" s="20">
        <f>IF(PocetMJ=0,,ROUND((F30+F32)/PocetMJ,1))</f>
        <v>0</v>
      </c>
    </row>
    <row r="9" spans="1:7" ht="12.75">
      <c r="A9" s="21" t="s">
        <v>12</v>
      </c>
      <c r="B9" s="22"/>
      <c r="C9" s="22"/>
      <c r="D9" s="22"/>
      <c r="E9" s="23" t="s">
        <v>13</v>
      </c>
      <c r="F9" s="22"/>
      <c r="G9" s="24"/>
    </row>
    <row r="10" spans="1:57" ht="12.75">
      <c r="A10" s="25" t="s">
        <v>14</v>
      </c>
      <c r="E10" s="26" t="s">
        <v>15</v>
      </c>
      <c r="G10" s="11"/>
      <c r="BA10" s="27"/>
      <c r="BB10" s="27"/>
      <c r="BC10" s="27"/>
      <c r="BD10" s="27"/>
      <c r="BE10" s="27"/>
    </row>
    <row r="11" spans="1:7" ht="12.75">
      <c r="A11" s="25"/>
      <c r="E11" s="28"/>
      <c r="F11" s="29"/>
      <c r="G11" s="30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95" customHeight="1">
      <c r="A14" s="40"/>
      <c r="B14" s="41" t="s">
        <v>19</v>
      </c>
      <c r="C14" s="42">
        <f>Dodavka</f>
        <v>0</v>
      </c>
      <c r="D14" s="43"/>
      <c r="E14" s="44"/>
      <c r="F14" s="45"/>
      <c r="G14" s="42"/>
    </row>
    <row r="15" spans="1:7" ht="15.95" customHeight="1">
      <c r="A15" s="40" t="s">
        <v>20</v>
      </c>
      <c r="B15" s="41" t="s">
        <v>21</v>
      </c>
      <c r="C15" s="42">
        <f>Mont</f>
        <v>0</v>
      </c>
      <c r="D15" s="21"/>
      <c r="E15" s="46"/>
      <c r="F15" s="47"/>
      <c r="G15" s="42"/>
    </row>
    <row r="16" spans="1:7" ht="15.95" customHeight="1">
      <c r="A16" s="40" t="s">
        <v>22</v>
      </c>
      <c r="B16" s="41" t="s">
        <v>23</v>
      </c>
      <c r="C16" s="42">
        <f>HSV</f>
        <v>0</v>
      </c>
      <c r="D16" s="21"/>
      <c r="E16" s="46"/>
      <c r="F16" s="47"/>
      <c r="G16" s="42"/>
    </row>
    <row r="17" spans="1:7" ht="15.95" customHeight="1">
      <c r="A17" s="48" t="s">
        <v>24</v>
      </c>
      <c r="B17" s="41" t="s">
        <v>25</v>
      </c>
      <c r="C17" s="42">
        <f>PSV</f>
        <v>0</v>
      </c>
      <c r="D17" s="21"/>
      <c r="E17" s="46"/>
      <c r="F17" s="47"/>
      <c r="G17" s="42"/>
    </row>
    <row r="18" spans="1:7" ht="15.95" customHeight="1">
      <c r="A18" s="49" t="s">
        <v>26</v>
      </c>
      <c r="B18" s="41"/>
      <c r="C18" s="42">
        <f>SUM(C14:C17)</f>
        <v>0</v>
      </c>
      <c r="D18" s="50"/>
      <c r="E18" s="46"/>
      <c r="F18" s="47"/>
      <c r="G18" s="42"/>
    </row>
    <row r="19" spans="1:7" ht="15.95" customHeight="1">
      <c r="A19" s="49"/>
      <c r="B19" s="41"/>
      <c r="C19" s="42"/>
      <c r="D19" s="21"/>
      <c r="E19" s="46"/>
      <c r="F19" s="47"/>
      <c r="G19" s="42"/>
    </row>
    <row r="20" spans="1:7" ht="15.95" customHeight="1">
      <c r="A20" s="49" t="s">
        <v>27</v>
      </c>
      <c r="B20" s="41"/>
      <c r="C20" s="42">
        <f>HZS</f>
        <v>0</v>
      </c>
      <c r="D20" s="21"/>
      <c r="E20" s="46"/>
      <c r="F20" s="47"/>
      <c r="G20" s="42"/>
    </row>
    <row r="21" spans="1:7" ht="15.95" customHeight="1">
      <c r="A21" s="25" t="s">
        <v>28</v>
      </c>
      <c r="C21" s="42">
        <f>C18+C20</f>
        <v>0</v>
      </c>
      <c r="D21" s="21" t="s">
        <v>29</v>
      </c>
      <c r="E21" s="46"/>
      <c r="F21" s="47"/>
      <c r="G21" s="42">
        <f>G22-SUM(G14:G20)</f>
        <v>0</v>
      </c>
    </row>
    <row r="22" spans="1:7" ht="15.95" customHeight="1" thickBot="1">
      <c r="A22" s="21" t="s">
        <v>30</v>
      </c>
      <c r="B22" s="22"/>
      <c r="C22" s="51">
        <f>C21+G22</f>
        <v>0</v>
      </c>
      <c r="D22" s="52" t="s">
        <v>31</v>
      </c>
      <c r="E22" s="53"/>
      <c r="F22" s="54"/>
      <c r="G22" s="42">
        <f>VRN</f>
        <v>0</v>
      </c>
    </row>
    <row r="23" spans="1:7" ht="12.75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ht="12.75">
      <c r="A24" s="12"/>
      <c r="B24" s="14"/>
      <c r="C24" s="15" t="s">
        <v>35</v>
      </c>
      <c r="D24" s="14"/>
      <c r="E24" s="15" t="s">
        <v>35</v>
      </c>
      <c r="F24" s="14"/>
      <c r="G24" s="16"/>
    </row>
    <row r="25" spans="1:7" ht="12.75">
      <c r="A25" s="25" t="s">
        <v>36</v>
      </c>
      <c r="B25" s="56"/>
      <c r="C25" s="26" t="s">
        <v>36</v>
      </c>
      <c r="E25" s="26" t="s">
        <v>36</v>
      </c>
      <c r="G25" s="11"/>
    </row>
    <row r="26" spans="1:7" ht="12.75">
      <c r="A26" s="25"/>
      <c r="B26" s="57"/>
      <c r="C26" s="26" t="s">
        <v>37</v>
      </c>
      <c r="E26" s="26" t="s">
        <v>38</v>
      </c>
      <c r="G26" s="11"/>
    </row>
    <row r="27" spans="1:7" ht="12.75">
      <c r="A27" s="25"/>
      <c r="C27" s="26"/>
      <c r="E27" s="26"/>
      <c r="G27" s="11"/>
    </row>
    <row r="28" spans="1:7" ht="97.5" customHeight="1">
      <c r="A28" s="25"/>
      <c r="C28" s="26"/>
      <c r="E28" s="26"/>
      <c r="G28" s="11"/>
    </row>
    <row r="29" spans="1:7" ht="12.75">
      <c r="A29" s="12" t="s">
        <v>39</v>
      </c>
      <c r="B29" s="14"/>
      <c r="C29" s="58">
        <v>0</v>
      </c>
      <c r="D29" s="14" t="s">
        <v>40</v>
      </c>
      <c r="E29" s="15"/>
      <c r="F29" s="59">
        <v>0</v>
      </c>
      <c r="G29" s="16"/>
    </row>
    <row r="30" spans="1:7" ht="12.75">
      <c r="A30" s="12" t="s">
        <v>39</v>
      </c>
      <c r="B30" s="14"/>
      <c r="C30" s="58">
        <v>15</v>
      </c>
      <c r="D30" s="14" t="s">
        <v>40</v>
      </c>
      <c r="E30" s="15"/>
      <c r="F30" s="59">
        <v>0</v>
      </c>
      <c r="G30" s="16"/>
    </row>
    <row r="31" spans="1:7" ht="12.75">
      <c r="A31" s="12" t="s">
        <v>41</v>
      </c>
      <c r="B31" s="14"/>
      <c r="C31" s="58">
        <v>15</v>
      </c>
      <c r="D31" s="14" t="s">
        <v>40</v>
      </c>
      <c r="E31" s="15"/>
      <c r="F31" s="60">
        <f>ROUND(PRODUCT(F30,C31/100),0)</f>
        <v>0</v>
      </c>
      <c r="G31" s="24"/>
    </row>
    <row r="32" spans="1:7" ht="12.75">
      <c r="A32" s="12" t="s">
        <v>39</v>
      </c>
      <c r="B32" s="14"/>
      <c r="C32" s="58">
        <v>21</v>
      </c>
      <c r="D32" s="14" t="s">
        <v>40</v>
      </c>
      <c r="E32" s="15"/>
      <c r="F32" s="59">
        <v>0</v>
      </c>
      <c r="G32" s="16"/>
    </row>
    <row r="33" spans="1:7" ht="12.75">
      <c r="A33" s="12" t="s">
        <v>41</v>
      </c>
      <c r="B33" s="14"/>
      <c r="C33" s="58">
        <v>21</v>
      </c>
      <c r="D33" s="14" t="s">
        <v>40</v>
      </c>
      <c r="E33" s="15"/>
      <c r="F33" s="60">
        <f>ROUND(PRODUCT(F32,C33/100),0)</f>
        <v>0</v>
      </c>
      <c r="G33" s="24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ROUND(SUM(F29:F33),0)</f>
        <v>0</v>
      </c>
      <c r="G34" s="65"/>
    </row>
    <row r="36" spans="1:8" ht="12.75">
      <c r="A36" t="s">
        <v>43</v>
      </c>
      <c r="H36" t="s">
        <v>4</v>
      </c>
    </row>
    <row r="37" spans="2:8" ht="14.25" customHeight="1">
      <c r="B37" s="67" t="s">
        <v>123</v>
      </c>
      <c r="C37" s="67"/>
      <c r="D37" s="67"/>
      <c r="E37" s="67"/>
      <c r="F37" s="67"/>
      <c r="G37" s="67"/>
      <c r="H37" t="s">
        <v>4</v>
      </c>
    </row>
    <row r="38" spans="1:8" ht="12.75" customHeight="1">
      <c r="A38" s="68"/>
      <c r="B38" s="67"/>
      <c r="C38" s="67"/>
      <c r="D38" s="67"/>
      <c r="E38" s="67"/>
      <c r="F38" s="67"/>
      <c r="G38" s="67"/>
      <c r="H38" t="s">
        <v>4</v>
      </c>
    </row>
    <row r="39" spans="1:8" ht="12.75">
      <c r="A39" s="68"/>
      <c r="B39" s="67"/>
      <c r="C39" s="67"/>
      <c r="D39" s="67"/>
      <c r="E39" s="67"/>
      <c r="F39" s="67"/>
      <c r="G39" s="67"/>
      <c r="H39" t="s">
        <v>4</v>
      </c>
    </row>
    <row r="40" spans="1:8" ht="12.75">
      <c r="A40" s="68"/>
      <c r="B40" s="67"/>
      <c r="C40" s="67"/>
      <c r="D40" s="67"/>
      <c r="E40" s="67"/>
      <c r="F40" s="67"/>
      <c r="G40" s="67"/>
      <c r="H40" t="s">
        <v>4</v>
      </c>
    </row>
    <row r="41" spans="1:8" ht="12.75">
      <c r="A41" s="68"/>
      <c r="B41" s="67"/>
      <c r="C41" s="67"/>
      <c r="D41" s="67"/>
      <c r="E41" s="67"/>
      <c r="F41" s="67"/>
      <c r="G41" s="67"/>
      <c r="H41" t="s">
        <v>4</v>
      </c>
    </row>
    <row r="42" spans="1:8" ht="12.75">
      <c r="A42" s="68"/>
      <c r="B42" s="67"/>
      <c r="C42" s="67"/>
      <c r="D42" s="67"/>
      <c r="E42" s="67"/>
      <c r="F42" s="67"/>
      <c r="G42" s="67"/>
      <c r="H42" t="s">
        <v>4</v>
      </c>
    </row>
    <row r="43" spans="1:8" ht="12.75">
      <c r="A43" s="68"/>
      <c r="B43" s="67"/>
      <c r="C43" s="67"/>
      <c r="D43" s="67"/>
      <c r="E43" s="67"/>
      <c r="F43" s="67"/>
      <c r="G43" s="67"/>
      <c r="H43" t="s">
        <v>4</v>
      </c>
    </row>
    <row r="44" spans="1:8" ht="12.75">
      <c r="A44" s="68"/>
      <c r="B44" s="67"/>
      <c r="C44" s="67"/>
      <c r="D44" s="67"/>
      <c r="E44" s="67"/>
      <c r="F44" s="67"/>
      <c r="G44" s="67"/>
      <c r="H44" t="s">
        <v>4</v>
      </c>
    </row>
    <row r="45" spans="1:8" ht="3" customHeight="1">
      <c r="A45" s="68"/>
      <c r="B45" s="67"/>
      <c r="C45" s="67"/>
      <c r="D45" s="67"/>
      <c r="E45" s="67"/>
      <c r="F45" s="67"/>
      <c r="G45" s="67"/>
      <c r="H45" t="s">
        <v>4</v>
      </c>
    </row>
    <row r="46" spans="2:7" ht="12.75">
      <c r="B46" s="69"/>
      <c r="C46" s="69"/>
      <c r="D46" s="69"/>
      <c r="E46" s="69"/>
      <c r="F46" s="69"/>
      <c r="G46" s="69"/>
    </row>
    <row r="47" spans="2:7" ht="12.75">
      <c r="B47" s="69"/>
      <c r="C47" s="69"/>
      <c r="D47" s="69"/>
      <c r="E47" s="69"/>
      <c r="F47" s="69"/>
      <c r="G47" s="69"/>
    </row>
    <row r="48" spans="2:7" ht="12.75">
      <c r="B48" s="69"/>
      <c r="C48" s="69"/>
      <c r="D48" s="69"/>
      <c r="E48" s="69"/>
      <c r="F48" s="69"/>
      <c r="G48" s="69"/>
    </row>
    <row r="49" spans="2:7" ht="12.75">
      <c r="B49" s="69"/>
      <c r="C49" s="69"/>
      <c r="D49" s="69"/>
      <c r="E49" s="69"/>
      <c r="F49" s="69"/>
      <c r="G49" s="69"/>
    </row>
    <row r="50" spans="2:7" ht="12.75">
      <c r="B50" s="69"/>
      <c r="C50" s="69"/>
      <c r="D50" s="69"/>
      <c r="E50" s="69"/>
      <c r="F50" s="69"/>
      <c r="G50" s="69"/>
    </row>
    <row r="51" spans="2:7" ht="12.75">
      <c r="B51" s="69"/>
      <c r="C51" s="69"/>
      <c r="D51" s="69"/>
      <c r="E51" s="69"/>
      <c r="F51" s="69"/>
      <c r="G51" s="69"/>
    </row>
    <row r="52" spans="2:7" ht="12.75">
      <c r="B52" s="69"/>
      <c r="C52" s="69"/>
      <c r="D52" s="69"/>
      <c r="E52" s="69"/>
      <c r="F52" s="69"/>
      <c r="G52" s="69"/>
    </row>
    <row r="53" spans="2:7" ht="12.75">
      <c r="B53" s="69"/>
      <c r="C53" s="69"/>
      <c r="D53" s="69"/>
      <c r="E53" s="69"/>
      <c r="F53" s="69"/>
      <c r="G53" s="69"/>
    </row>
    <row r="54" spans="2:7" ht="12.75">
      <c r="B54" s="69"/>
      <c r="C54" s="69"/>
      <c r="D54" s="69"/>
      <c r="E54" s="69"/>
      <c r="F54" s="69"/>
      <c r="G54" s="69"/>
    </row>
    <row r="55" spans="2:7" ht="12.75">
      <c r="B55" s="69"/>
      <c r="C55" s="69"/>
      <c r="D55" s="69"/>
      <c r="E55" s="69"/>
      <c r="F55" s="69"/>
      <c r="G55" s="69"/>
    </row>
  </sheetData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C7:D7"/>
    <mergeCell ref="C8:D8"/>
    <mergeCell ref="E11:G11"/>
    <mergeCell ref="B37:G45"/>
    <mergeCell ref="B46:G46"/>
    <mergeCell ref="B47:G47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31C45-9BE3-4BCC-839B-24CE2CD964E0}">
  <dimension ref="A1:IV66"/>
  <sheetViews>
    <sheetView workbookViewId="0" topLeftCell="A1">
      <selection activeCell="A14" sqref="A14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  <col min="257" max="257" width="5.875" style="0" customWidth="1"/>
    <col min="258" max="258" width="6.125" style="0" customWidth="1"/>
    <col min="259" max="259" width="11.375" style="0" customWidth="1"/>
    <col min="260" max="260" width="15.875" style="0" customWidth="1"/>
    <col min="261" max="261" width="11.25390625" style="0" customWidth="1"/>
    <col min="262" max="262" width="10.875" style="0" customWidth="1"/>
    <col min="263" max="263" width="11.00390625" style="0" customWidth="1"/>
    <col min="264" max="264" width="11.125" style="0" customWidth="1"/>
    <col min="265" max="265" width="10.75390625" style="0" customWidth="1"/>
    <col min="513" max="513" width="5.875" style="0" customWidth="1"/>
    <col min="514" max="514" width="6.125" style="0" customWidth="1"/>
    <col min="515" max="515" width="11.375" style="0" customWidth="1"/>
    <col min="516" max="516" width="15.875" style="0" customWidth="1"/>
    <col min="517" max="517" width="11.25390625" style="0" customWidth="1"/>
    <col min="518" max="518" width="10.875" style="0" customWidth="1"/>
    <col min="519" max="519" width="11.00390625" style="0" customWidth="1"/>
    <col min="520" max="520" width="11.125" style="0" customWidth="1"/>
    <col min="521" max="521" width="10.75390625" style="0" customWidth="1"/>
    <col min="769" max="769" width="5.875" style="0" customWidth="1"/>
    <col min="770" max="770" width="6.125" style="0" customWidth="1"/>
    <col min="771" max="771" width="11.375" style="0" customWidth="1"/>
    <col min="772" max="772" width="15.875" style="0" customWidth="1"/>
    <col min="773" max="773" width="11.25390625" style="0" customWidth="1"/>
    <col min="774" max="774" width="10.875" style="0" customWidth="1"/>
    <col min="775" max="775" width="11.00390625" style="0" customWidth="1"/>
    <col min="776" max="776" width="11.125" style="0" customWidth="1"/>
    <col min="777" max="777" width="10.75390625" style="0" customWidth="1"/>
    <col min="1025" max="1025" width="5.875" style="0" customWidth="1"/>
    <col min="1026" max="1026" width="6.125" style="0" customWidth="1"/>
    <col min="1027" max="1027" width="11.375" style="0" customWidth="1"/>
    <col min="1028" max="1028" width="15.875" style="0" customWidth="1"/>
    <col min="1029" max="1029" width="11.25390625" style="0" customWidth="1"/>
    <col min="1030" max="1030" width="10.875" style="0" customWidth="1"/>
    <col min="1031" max="1031" width="11.00390625" style="0" customWidth="1"/>
    <col min="1032" max="1032" width="11.125" style="0" customWidth="1"/>
    <col min="1033" max="1033" width="10.75390625" style="0" customWidth="1"/>
    <col min="1281" max="1281" width="5.875" style="0" customWidth="1"/>
    <col min="1282" max="1282" width="6.125" style="0" customWidth="1"/>
    <col min="1283" max="1283" width="11.375" style="0" customWidth="1"/>
    <col min="1284" max="1284" width="15.875" style="0" customWidth="1"/>
    <col min="1285" max="1285" width="11.25390625" style="0" customWidth="1"/>
    <col min="1286" max="1286" width="10.875" style="0" customWidth="1"/>
    <col min="1287" max="1287" width="11.00390625" style="0" customWidth="1"/>
    <col min="1288" max="1288" width="11.125" style="0" customWidth="1"/>
    <col min="1289" max="1289" width="10.75390625" style="0" customWidth="1"/>
    <col min="1537" max="1537" width="5.875" style="0" customWidth="1"/>
    <col min="1538" max="1538" width="6.125" style="0" customWidth="1"/>
    <col min="1539" max="1539" width="11.375" style="0" customWidth="1"/>
    <col min="1540" max="1540" width="15.875" style="0" customWidth="1"/>
    <col min="1541" max="1541" width="11.25390625" style="0" customWidth="1"/>
    <col min="1542" max="1542" width="10.875" style="0" customWidth="1"/>
    <col min="1543" max="1543" width="11.00390625" style="0" customWidth="1"/>
    <col min="1544" max="1544" width="11.125" style="0" customWidth="1"/>
    <col min="1545" max="1545" width="10.75390625" style="0" customWidth="1"/>
    <col min="1793" max="1793" width="5.875" style="0" customWidth="1"/>
    <col min="1794" max="1794" width="6.125" style="0" customWidth="1"/>
    <col min="1795" max="1795" width="11.375" style="0" customWidth="1"/>
    <col min="1796" max="1796" width="15.875" style="0" customWidth="1"/>
    <col min="1797" max="1797" width="11.25390625" style="0" customWidth="1"/>
    <col min="1798" max="1798" width="10.875" style="0" customWidth="1"/>
    <col min="1799" max="1799" width="11.00390625" style="0" customWidth="1"/>
    <col min="1800" max="1800" width="11.125" style="0" customWidth="1"/>
    <col min="1801" max="1801" width="10.75390625" style="0" customWidth="1"/>
    <col min="2049" max="2049" width="5.875" style="0" customWidth="1"/>
    <col min="2050" max="2050" width="6.125" style="0" customWidth="1"/>
    <col min="2051" max="2051" width="11.375" style="0" customWidth="1"/>
    <col min="2052" max="2052" width="15.875" style="0" customWidth="1"/>
    <col min="2053" max="2053" width="11.25390625" style="0" customWidth="1"/>
    <col min="2054" max="2054" width="10.875" style="0" customWidth="1"/>
    <col min="2055" max="2055" width="11.00390625" style="0" customWidth="1"/>
    <col min="2056" max="2056" width="11.125" style="0" customWidth="1"/>
    <col min="2057" max="2057" width="10.75390625" style="0" customWidth="1"/>
    <col min="2305" max="2305" width="5.875" style="0" customWidth="1"/>
    <col min="2306" max="2306" width="6.125" style="0" customWidth="1"/>
    <col min="2307" max="2307" width="11.375" style="0" customWidth="1"/>
    <col min="2308" max="2308" width="15.875" style="0" customWidth="1"/>
    <col min="2309" max="2309" width="11.25390625" style="0" customWidth="1"/>
    <col min="2310" max="2310" width="10.875" style="0" customWidth="1"/>
    <col min="2311" max="2311" width="11.00390625" style="0" customWidth="1"/>
    <col min="2312" max="2312" width="11.125" style="0" customWidth="1"/>
    <col min="2313" max="2313" width="10.75390625" style="0" customWidth="1"/>
    <col min="2561" max="2561" width="5.875" style="0" customWidth="1"/>
    <col min="2562" max="2562" width="6.125" style="0" customWidth="1"/>
    <col min="2563" max="2563" width="11.375" style="0" customWidth="1"/>
    <col min="2564" max="2564" width="15.875" style="0" customWidth="1"/>
    <col min="2565" max="2565" width="11.25390625" style="0" customWidth="1"/>
    <col min="2566" max="2566" width="10.875" style="0" customWidth="1"/>
    <col min="2567" max="2567" width="11.00390625" style="0" customWidth="1"/>
    <col min="2568" max="2568" width="11.125" style="0" customWidth="1"/>
    <col min="2569" max="2569" width="10.75390625" style="0" customWidth="1"/>
    <col min="2817" max="2817" width="5.875" style="0" customWidth="1"/>
    <col min="2818" max="2818" width="6.125" style="0" customWidth="1"/>
    <col min="2819" max="2819" width="11.375" style="0" customWidth="1"/>
    <col min="2820" max="2820" width="15.875" style="0" customWidth="1"/>
    <col min="2821" max="2821" width="11.25390625" style="0" customWidth="1"/>
    <col min="2822" max="2822" width="10.875" style="0" customWidth="1"/>
    <col min="2823" max="2823" width="11.00390625" style="0" customWidth="1"/>
    <col min="2824" max="2824" width="11.125" style="0" customWidth="1"/>
    <col min="2825" max="2825" width="10.75390625" style="0" customWidth="1"/>
    <col min="3073" max="3073" width="5.875" style="0" customWidth="1"/>
    <col min="3074" max="3074" width="6.125" style="0" customWidth="1"/>
    <col min="3075" max="3075" width="11.375" style="0" customWidth="1"/>
    <col min="3076" max="3076" width="15.875" style="0" customWidth="1"/>
    <col min="3077" max="3077" width="11.25390625" style="0" customWidth="1"/>
    <col min="3078" max="3078" width="10.875" style="0" customWidth="1"/>
    <col min="3079" max="3079" width="11.00390625" style="0" customWidth="1"/>
    <col min="3080" max="3080" width="11.125" style="0" customWidth="1"/>
    <col min="3081" max="3081" width="10.75390625" style="0" customWidth="1"/>
    <col min="3329" max="3329" width="5.875" style="0" customWidth="1"/>
    <col min="3330" max="3330" width="6.125" style="0" customWidth="1"/>
    <col min="3331" max="3331" width="11.375" style="0" customWidth="1"/>
    <col min="3332" max="3332" width="15.875" style="0" customWidth="1"/>
    <col min="3333" max="3333" width="11.25390625" style="0" customWidth="1"/>
    <col min="3334" max="3334" width="10.875" style="0" customWidth="1"/>
    <col min="3335" max="3335" width="11.00390625" style="0" customWidth="1"/>
    <col min="3336" max="3336" width="11.125" style="0" customWidth="1"/>
    <col min="3337" max="3337" width="10.75390625" style="0" customWidth="1"/>
    <col min="3585" max="3585" width="5.875" style="0" customWidth="1"/>
    <col min="3586" max="3586" width="6.125" style="0" customWidth="1"/>
    <col min="3587" max="3587" width="11.375" style="0" customWidth="1"/>
    <col min="3588" max="3588" width="15.875" style="0" customWidth="1"/>
    <col min="3589" max="3589" width="11.25390625" style="0" customWidth="1"/>
    <col min="3590" max="3590" width="10.875" style="0" customWidth="1"/>
    <col min="3591" max="3591" width="11.00390625" style="0" customWidth="1"/>
    <col min="3592" max="3592" width="11.125" style="0" customWidth="1"/>
    <col min="3593" max="3593" width="10.75390625" style="0" customWidth="1"/>
    <col min="3841" max="3841" width="5.875" style="0" customWidth="1"/>
    <col min="3842" max="3842" width="6.125" style="0" customWidth="1"/>
    <col min="3843" max="3843" width="11.375" style="0" customWidth="1"/>
    <col min="3844" max="3844" width="15.875" style="0" customWidth="1"/>
    <col min="3845" max="3845" width="11.25390625" style="0" customWidth="1"/>
    <col min="3846" max="3846" width="10.875" style="0" customWidth="1"/>
    <col min="3847" max="3847" width="11.00390625" style="0" customWidth="1"/>
    <col min="3848" max="3848" width="11.125" style="0" customWidth="1"/>
    <col min="3849" max="3849" width="10.75390625" style="0" customWidth="1"/>
    <col min="4097" max="4097" width="5.875" style="0" customWidth="1"/>
    <col min="4098" max="4098" width="6.125" style="0" customWidth="1"/>
    <col min="4099" max="4099" width="11.375" style="0" customWidth="1"/>
    <col min="4100" max="4100" width="15.875" style="0" customWidth="1"/>
    <col min="4101" max="4101" width="11.25390625" style="0" customWidth="1"/>
    <col min="4102" max="4102" width="10.875" style="0" customWidth="1"/>
    <col min="4103" max="4103" width="11.00390625" style="0" customWidth="1"/>
    <col min="4104" max="4104" width="11.125" style="0" customWidth="1"/>
    <col min="4105" max="4105" width="10.75390625" style="0" customWidth="1"/>
    <col min="4353" max="4353" width="5.875" style="0" customWidth="1"/>
    <col min="4354" max="4354" width="6.125" style="0" customWidth="1"/>
    <col min="4355" max="4355" width="11.375" style="0" customWidth="1"/>
    <col min="4356" max="4356" width="15.875" style="0" customWidth="1"/>
    <col min="4357" max="4357" width="11.25390625" style="0" customWidth="1"/>
    <col min="4358" max="4358" width="10.875" style="0" customWidth="1"/>
    <col min="4359" max="4359" width="11.00390625" style="0" customWidth="1"/>
    <col min="4360" max="4360" width="11.125" style="0" customWidth="1"/>
    <col min="4361" max="4361" width="10.75390625" style="0" customWidth="1"/>
    <col min="4609" max="4609" width="5.875" style="0" customWidth="1"/>
    <col min="4610" max="4610" width="6.125" style="0" customWidth="1"/>
    <col min="4611" max="4611" width="11.375" style="0" customWidth="1"/>
    <col min="4612" max="4612" width="15.875" style="0" customWidth="1"/>
    <col min="4613" max="4613" width="11.25390625" style="0" customWidth="1"/>
    <col min="4614" max="4614" width="10.875" style="0" customWidth="1"/>
    <col min="4615" max="4615" width="11.00390625" style="0" customWidth="1"/>
    <col min="4616" max="4616" width="11.125" style="0" customWidth="1"/>
    <col min="4617" max="4617" width="10.75390625" style="0" customWidth="1"/>
    <col min="4865" max="4865" width="5.875" style="0" customWidth="1"/>
    <col min="4866" max="4866" width="6.125" style="0" customWidth="1"/>
    <col min="4867" max="4867" width="11.375" style="0" customWidth="1"/>
    <col min="4868" max="4868" width="15.875" style="0" customWidth="1"/>
    <col min="4869" max="4869" width="11.25390625" style="0" customWidth="1"/>
    <col min="4870" max="4870" width="10.875" style="0" customWidth="1"/>
    <col min="4871" max="4871" width="11.00390625" style="0" customWidth="1"/>
    <col min="4872" max="4872" width="11.125" style="0" customWidth="1"/>
    <col min="4873" max="4873" width="10.75390625" style="0" customWidth="1"/>
    <col min="5121" max="5121" width="5.875" style="0" customWidth="1"/>
    <col min="5122" max="5122" width="6.125" style="0" customWidth="1"/>
    <col min="5123" max="5123" width="11.375" style="0" customWidth="1"/>
    <col min="5124" max="5124" width="15.875" style="0" customWidth="1"/>
    <col min="5125" max="5125" width="11.25390625" style="0" customWidth="1"/>
    <col min="5126" max="5126" width="10.875" style="0" customWidth="1"/>
    <col min="5127" max="5127" width="11.00390625" style="0" customWidth="1"/>
    <col min="5128" max="5128" width="11.125" style="0" customWidth="1"/>
    <col min="5129" max="5129" width="10.75390625" style="0" customWidth="1"/>
    <col min="5377" max="5377" width="5.875" style="0" customWidth="1"/>
    <col min="5378" max="5378" width="6.125" style="0" customWidth="1"/>
    <col min="5379" max="5379" width="11.375" style="0" customWidth="1"/>
    <col min="5380" max="5380" width="15.875" style="0" customWidth="1"/>
    <col min="5381" max="5381" width="11.25390625" style="0" customWidth="1"/>
    <col min="5382" max="5382" width="10.875" style="0" customWidth="1"/>
    <col min="5383" max="5383" width="11.00390625" style="0" customWidth="1"/>
    <col min="5384" max="5384" width="11.125" style="0" customWidth="1"/>
    <col min="5385" max="5385" width="10.75390625" style="0" customWidth="1"/>
    <col min="5633" max="5633" width="5.875" style="0" customWidth="1"/>
    <col min="5634" max="5634" width="6.125" style="0" customWidth="1"/>
    <col min="5635" max="5635" width="11.375" style="0" customWidth="1"/>
    <col min="5636" max="5636" width="15.875" style="0" customWidth="1"/>
    <col min="5637" max="5637" width="11.25390625" style="0" customWidth="1"/>
    <col min="5638" max="5638" width="10.875" style="0" customWidth="1"/>
    <col min="5639" max="5639" width="11.00390625" style="0" customWidth="1"/>
    <col min="5640" max="5640" width="11.125" style="0" customWidth="1"/>
    <col min="5641" max="5641" width="10.75390625" style="0" customWidth="1"/>
    <col min="5889" max="5889" width="5.875" style="0" customWidth="1"/>
    <col min="5890" max="5890" width="6.125" style="0" customWidth="1"/>
    <col min="5891" max="5891" width="11.375" style="0" customWidth="1"/>
    <col min="5892" max="5892" width="15.875" style="0" customWidth="1"/>
    <col min="5893" max="5893" width="11.25390625" style="0" customWidth="1"/>
    <col min="5894" max="5894" width="10.875" style="0" customWidth="1"/>
    <col min="5895" max="5895" width="11.00390625" style="0" customWidth="1"/>
    <col min="5896" max="5896" width="11.125" style="0" customWidth="1"/>
    <col min="5897" max="5897" width="10.75390625" style="0" customWidth="1"/>
    <col min="6145" max="6145" width="5.875" style="0" customWidth="1"/>
    <col min="6146" max="6146" width="6.125" style="0" customWidth="1"/>
    <col min="6147" max="6147" width="11.375" style="0" customWidth="1"/>
    <col min="6148" max="6148" width="15.875" style="0" customWidth="1"/>
    <col min="6149" max="6149" width="11.25390625" style="0" customWidth="1"/>
    <col min="6150" max="6150" width="10.875" style="0" customWidth="1"/>
    <col min="6151" max="6151" width="11.00390625" style="0" customWidth="1"/>
    <col min="6152" max="6152" width="11.125" style="0" customWidth="1"/>
    <col min="6153" max="6153" width="10.75390625" style="0" customWidth="1"/>
    <col min="6401" max="6401" width="5.875" style="0" customWidth="1"/>
    <col min="6402" max="6402" width="6.125" style="0" customWidth="1"/>
    <col min="6403" max="6403" width="11.375" style="0" customWidth="1"/>
    <col min="6404" max="6404" width="15.875" style="0" customWidth="1"/>
    <col min="6405" max="6405" width="11.25390625" style="0" customWidth="1"/>
    <col min="6406" max="6406" width="10.875" style="0" customWidth="1"/>
    <col min="6407" max="6407" width="11.00390625" style="0" customWidth="1"/>
    <col min="6408" max="6408" width="11.125" style="0" customWidth="1"/>
    <col min="6409" max="6409" width="10.75390625" style="0" customWidth="1"/>
    <col min="6657" max="6657" width="5.875" style="0" customWidth="1"/>
    <col min="6658" max="6658" width="6.125" style="0" customWidth="1"/>
    <col min="6659" max="6659" width="11.375" style="0" customWidth="1"/>
    <col min="6660" max="6660" width="15.875" style="0" customWidth="1"/>
    <col min="6661" max="6661" width="11.25390625" style="0" customWidth="1"/>
    <col min="6662" max="6662" width="10.875" style="0" customWidth="1"/>
    <col min="6663" max="6663" width="11.00390625" style="0" customWidth="1"/>
    <col min="6664" max="6664" width="11.125" style="0" customWidth="1"/>
    <col min="6665" max="6665" width="10.75390625" style="0" customWidth="1"/>
    <col min="6913" max="6913" width="5.875" style="0" customWidth="1"/>
    <col min="6914" max="6914" width="6.125" style="0" customWidth="1"/>
    <col min="6915" max="6915" width="11.375" style="0" customWidth="1"/>
    <col min="6916" max="6916" width="15.875" style="0" customWidth="1"/>
    <col min="6917" max="6917" width="11.25390625" style="0" customWidth="1"/>
    <col min="6918" max="6918" width="10.875" style="0" customWidth="1"/>
    <col min="6919" max="6919" width="11.00390625" style="0" customWidth="1"/>
    <col min="6920" max="6920" width="11.125" style="0" customWidth="1"/>
    <col min="6921" max="6921" width="10.75390625" style="0" customWidth="1"/>
    <col min="7169" max="7169" width="5.875" style="0" customWidth="1"/>
    <col min="7170" max="7170" width="6.125" style="0" customWidth="1"/>
    <col min="7171" max="7171" width="11.375" style="0" customWidth="1"/>
    <col min="7172" max="7172" width="15.875" style="0" customWidth="1"/>
    <col min="7173" max="7173" width="11.25390625" style="0" customWidth="1"/>
    <col min="7174" max="7174" width="10.875" style="0" customWidth="1"/>
    <col min="7175" max="7175" width="11.00390625" style="0" customWidth="1"/>
    <col min="7176" max="7176" width="11.125" style="0" customWidth="1"/>
    <col min="7177" max="7177" width="10.75390625" style="0" customWidth="1"/>
    <col min="7425" max="7425" width="5.875" style="0" customWidth="1"/>
    <col min="7426" max="7426" width="6.125" style="0" customWidth="1"/>
    <col min="7427" max="7427" width="11.375" style="0" customWidth="1"/>
    <col min="7428" max="7428" width="15.875" style="0" customWidth="1"/>
    <col min="7429" max="7429" width="11.25390625" style="0" customWidth="1"/>
    <col min="7430" max="7430" width="10.875" style="0" customWidth="1"/>
    <col min="7431" max="7431" width="11.00390625" style="0" customWidth="1"/>
    <col min="7432" max="7432" width="11.125" style="0" customWidth="1"/>
    <col min="7433" max="7433" width="10.75390625" style="0" customWidth="1"/>
    <col min="7681" max="7681" width="5.875" style="0" customWidth="1"/>
    <col min="7682" max="7682" width="6.125" style="0" customWidth="1"/>
    <col min="7683" max="7683" width="11.375" style="0" customWidth="1"/>
    <col min="7684" max="7684" width="15.875" style="0" customWidth="1"/>
    <col min="7685" max="7685" width="11.25390625" style="0" customWidth="1"/>
    <col min="7686" max="7686" width="10.875" style="0" customWidth="1"/>
    <col min="7687" max="7687" width="11.00390625" style="0" customWidth="1"/>
    <col min="7688" max="7688" width="11.125" style="0" customWidth="1"/>
    <col min="7689" max="7689" width="10.75390625" style="0" customWidth="1"/>
    <col min="7937" max="7937" width="5.875" style="0" customWidth="1"/>
    <col min="7938" max="7938" width="6.125" style="0" customWidth="1"/>
    <col min="7939" max="7939" width="11.375" style="0" customWidth="1"/>
    <col min="7940" max="7940" width="15.875" style="0" customWidth="1"/>
    <col min="7941" max="7941" width="11.25390625" style="0" customWidth="1"/>
    <col min="7942" max="7942" width="10.875" style="0" customWidth="1"/>
    <col min="7943" max="7943" width="11.00390625" style="0" customWidth="1"/>
    <col min="7944" max="7944" width="11.125" style="0" customWidth="1"/>
    <col min="7945" max="7945" width="10.75390625" style="0" customWidth="1"/>
    <col min="8193" max="8193" width="5.875" style="0" customWidth="1"/>
    <col min="8194" max="8194" width="6.125" style="0" customWidth="1"/>
    <col min="8195" max="8195" width="11.375" style="0" customWidth="1"/>
    <col min="8196" max="8196" width="15.875" style="0" customWidth="1"/>
    <col min="8197" max="8197" width="11.25390625" style="0" customWidth="1"/>
    <col min="8198" max="8198" width="10.875" style="0" customWidth="1"/>
    <col min="8199" max="8199" width="11.00390625" style="0" customWidth="1"/>
    <col min="8200" max="8200" width="11.125" style="0" customWidth="1"/>
    <col min="8201" max="8201" width="10.75390625" style="0" customWidth="1"/>
    <col min="8449" max="8449" width="5.875" style="0" customWidth="1"/>
    <col min="8450" max="8450" width="6.125" style="0" customWidth="1"/>
    <col min="8451" max="8451" width="11.375" style="0" customWidth="1"/>
    <col min="8452" max="8452" width="15.875" style="0" customWidth="1"/>
    <col min="8453" max="8453" width="11.25390625" style="0" customWidth="1"/>
    <col min="8454" max="8454" width="10.875" style="0" customWidth="1"/>
    <col min="8455" max="8455" width="11.00390625" style="0" customWidth="1"/>
    <col min="8456" max="8456" width="11.125" style="0" customWidth="1"/>
    <col min="8457" max="8457" width="10.75390625" style="0" customWidth="1"/>
    <col min="8705" max="8705" width="5.875" style="0" customWidth="1"/>
    <col min="8706" max="8706" width="6.125" style="0" customWidth="1"/>
    <col min="8707" max="8707" width="11.375" style="0" customWidth="1"/>
    <col min="8708" max="8708" width="15.875" style="0" customWidth="1"/>
    <col min="8709" max="8709" width="11.25390625" style="0" customWidth="1"/>
    <col min="8710" max="8710" width="10.875" style="0" customWidth="1"/>
    <col min="8711" max="8711" width="11.00390625" style="0" customWidth="1"/>
    <col min="8712" max="8712" width="11.125" style="0" customWidth="1"/>
    <col min="8713" max="8713" width="10.75390625" style="0" customWidth="1"/>
    <col min="8961" max="8961" width="5.875" style="0" customWidth="1"/>
    <col min="8962" max="8962" width="6.125" style="0" customWidth="1"/>
    <col min="8963" max="8963" width="11.375" style="0" customWidth="1"/>
    <col min="8964" max="8964" width="15.875" style="0" customWidth="1"/>
    <col min="8965" max="8965" width="11.25390625" style="0" customWidth="1"/>
    <col min="8966" max="8966" width="10.875" style="0" customWidth="1"/>
    <col min="8967" max="8967" width="11.00390625" style="0" customWidth="1"/>
    <col min="8968" max="8968" width="11.125" style="0" customWidth="1"/>
    <col min="8969" max="8969" width="10.75390625" style="0" customWidth="1"/>
    <col min="9217" max="9217" width="5.875" style="0" customWidth="1"/>
    <col min="9218" max="9218" width="6.125" style="0" customWidth="1"/>
    <col min="9219" max="9219" width="11.375" style="0" customWidth="1"/>
    <col min="9220" max="9220" width="15.875" style="0" customWidth="1"/>
    <col min="9221" max="9221" width="11.25390625" style="0" customWidth="1"/>
    <col min="9222" max="9222" width="10.875" style="0" customWidth="1"/>
    <col min="9223" max="9223" width="11.00390625" style="0" customWidth="1"/>
    <col min="9224" max="9224" width="11.125" style="0" customWidth="1"/>
    <col min="9225" max="9225" width="10.75390625" style="0" customWidth="1"/>
    <col min="9473" max="9473" width="5.875" style="0" customWidth="1"/>
    <col min="9474" max="9474" width="6.125" style="0" customWidth="1"/>
    <col min="9475" max="9475" width="11.375" style="0" customWidth="1"/>
    <col min="9476" max="9476" width="15.875" style="0" customWidth="1"/>
    <col min="9477" max="9477" width="11.25390625" style="0" customWidth="1"/>
    <col min="9478" max="9478" width="10.875" style="0" customWidth="1"/>
    <col min="9479" max="9479" width="11.00390625" style="0" customWidth="1"/>
    <col min="9480" max="9480" width="11.125" style="0" customWidth="1"/>
    <col min="9481" max="9481" width="10.75390625" style="0" customWidth="1"/>
    <col min="9729" max="9729" width="5.875" style="0" customWidth="1"/>
    <col min="9730" max="9730" width="6.125" style="0" customWidth="1"/>
    <col min="9731" max="9731" width="11.375" style="0" customWidth="1"/>
    <col min="9732" max="9732" width="15.875" style="0" customWidth="1"/>
    <col min="9733" max="9733" width="11.25390625" style="0" customWidth="1"/>
    <col min="9734" max="9734" width="10.875" style="0" customWidth="1"/>
    <col min="9735" max="9735" width="11.00390625" style="0" customWidth="1"/>
    <col min="9736" max="9736" width="11.125" style="0" customWidth="1"/>
    <col min="9737" max="9737" width="10.75390625" style="0" customWidth="1"/>
    <col min="9985" max="9985" width="5.875" style="0" customWidth="1"/>
    <col min="9986" max="9986" width="6.125" style="0" customWidth="1"/>
    <col min="9987" max="9987" width="11.375" style="0" customWidth="1"/>
    <col min="9988" max="9988" width="15.875" style="0" customWidth="1"/>
    <col min="9989" max="9989" width="11.25390625" style="0" customWidth="1"/>
    <col min="9990" max="9990" width="10.875" style="0" customWidth="1"/>
    <col min="9991" max="9991" width="11.00390625" style="0" customWidth="1"/>
    <col min="9992" max="9992" width="11.125" style="0" customWidth="1"/>
    <col min="9993" max="9993" width="10.75390625" style="0" customWidth="1"/>
    <col min="10241" max="10241" width="5.875" style="0" customWidth="1"/>
    <col min="10242" max="10242" width="6.125" style="0" customWidth="1"/>
    <col min="10243" max="10243" width="11.375" style="0" customWidth="1"/>
    <col min="10244" max="10244" width="15.875" style="0" customWidth="1"/>
    <col min="10245" max="10245" width="11.25390625" style="0" customWidth="1"/>
    <col min="10246" max="10246" width="10.875" style="0" customWidth="1"/>
    <col min="10247" max="10247" width="11.00390625" style="0" customWidth="1"/>
    <col min="10248" max="10248" width="11.125" style="0" customWidth="1"/>
    <col min="10249" max="10249" width="10.75390625" style="0" customWidth="1"/>
    <col min="10497" max="10497" width="5.875" style="0" customWidth="1"/>
    <col min="10498" max="10498" width="6.125" style="0" customWidth="1"/>
    <col min="10499" max="10499" width="11.375" style="0" customWidth="1"/>
    <col min="10500" max="10500" width="15.875" style="0" customWidth="1"/>
    <col min="10501" max="10501" width="11.25390625" style="0" customWidth="1"/>
    <col min="10502" max="10502" width="10.875" style="0" customWidth="1"/>
    <col min="10503" max="10503" width="11.00390625" style="0" customWidth="1"/>
    <col min="10504" max="10504" width="11.125" style="0" customWidth="1"/>
    <col min="10505" max="10505" width="10.75390625" style="0" customWidth="1"/>
    <col min="10753" max="10753" width="5.875" style="0" customWidth="1"/>
    <col min="10754" max="10754" width="6.125" style="0" customWidth="1"/>
    <col min="10755" max="10755" width="11.375" style="0" customWidth="1"/>
    <col min="10756" max="10756" width="15.875" style="0" customWidth="1"/>
    <col min="10757" max="10757" width="11.25390625" style="0" customWidth="1"/>
    <col min="10758" max="10758" width="10.875" style="0" customWidth="1"/>
    <col min="10759" max="10759" width="11.00390625" style="0" customWidth="1"/>
    <col min="10760" max="10760" width="11.125" style="0" customWidth="1"/>
    <col min="10761" max="10761" width="10.75390625" style="0" customWidth="1"/>
    <col min="11009" max="11009" width="5.875" style="0" customWidth="1"/>
    <col min="11010" max="11010" width="6.125" style="0" customWidth="1"/>
    <col min="11011" max="11011" width="11.375" style="0" customWidth="1"/>
    <col min="11012" max="11012" width="15.875" style="0" customWidth="1"/>
    <col min="11013" max="11013" width="11.25390625" style="0" customWidth="1"/>
    <col min="11014" max="11014" width="10.875" style="0" customWidth="1"/>
    <col min="11015" max="11015" width="11.00390625" style="0" customWidth="1"/>
    <col min="11016" max="11016" width="11.125" style="0" customWidth="1"/>
    <col min="11017" max="11017" width="10.75390625" style="0" customWidth="1"/>
    <col min="11265" max="11265" width="5.875" style="0" customWidth="1"/>
    <col min="11266" max="11266" width="6.125" style="0" customWidth="1"/>
    <col min="11267" max="11267" width="11.375" style="0" customWidth="1"/>
    <col min="11268" max="11268" width="15.875" style="0" customWidth="1"/>
    <col min="11269" max="11269" width="11.25390625" style="0" customWidth="1"/>
    <col min="11270" max="11270" width="10.875" style="0" customWidth="1"/>
    <col min="11271" max="11271" width="11.00390625" style="0" customWidth="1"/>
    <col min="11272" max="11272" width="11.125" style="0" customWidth="1"/>
    <col min="11273" max="11273" width="10.75390625" style="0" customWidth="1"/>
    <col min="11521" max="11521" width="5.875" style="0" customWidth="1"/>
    <col min="11522" max="11522" width="6.125" style="0" customWidth="1"/>
    <col min="11523" max="11523" width="11.375" style="0" customWidth="1"/>
    <col min="11524" max="11524" width="15.875" style="0" customWidth="1"/>
    <col min="11525" max="11525" width="11.25390625" style="0" customWidth="1"/>
    <col min="11526" max="11526" width="10.875" style="0" customWidth="1"/>
    <col min="11527" max="11527" width="11.00390625" style="0" customWidth="1"/>
    <col min="11528" max="11528" width="11.125" style="0" customWidth="1"/>
    <col min="11529" max="11529" width="10.75390625" style="0" customWidth="1"/>
    <col min="11777" max="11777" width="5.875" style="0" customWidth="1"/>
    <col min="11778" max="11778" width="6.125" style="0" customWidth="1"/>
    <col min="11779" max="11779" width="11.375" style="0" customWidth="1"/>
    <col min="11780" max="11780" width="15.875" style="0" customWidth="1"/>
    <col min="11781" max="11781" width="11.25390625" style="0" customWidth="1"/>
    <col min="11782" max="11782" width="10.875" style="0" customWidth="1"/>
    <col min="11783" max="11783" width="11.00390625" style="0" customWidth="1"/>
    <col min="11784" max="11784" width="11.125" style="0" customWidth="1"/>
    <col min="11785" max="11785" width="10.75390625" style="0" customWidth="1"/>
    <col min="12033" max="12033" width="5.875" style="0" customWidth="1"/>
    <col min="12034" max="12034" width="6.125" style="0" customWidth="1"/>
    <col min="12035" max="12035" width="11.375" style="0" customWidth="1"/>
    <col min="12036" max="12036" width="15.875" style="0" customWidth="1"/>
    <col min="12037" max="12037" width="11.25390625" style="0" customWidth="1"/>
    <col min="12038" max="12038" width="10.875" style="0" customWidth="1"/>
    <col min="12039" max="12039" width="11.00390625" style="0" customWidth="1"/>
    <col min="12040" max="12040" width="11.125" style="0" customWidth="1"/>
    <col min="12041" max="12041" width="10.75390625" style="0" customWidth="1"/>
    <col min="12289" max="12289" width="5.875" style="0" customWidth="1"/>
    <col min="12290" max="12290" width="6.125" style="0" customWidth="1"/>
    <col min="12291" max="12291" width="11.375" style="0" customWidth="1"/>
    <col min="12292" max="12292" width="15.875" style="0" customWidth="1"/>
    <col min="12293" max="12293" width="11.25390625" style="0" customWidth="1"/>
    <col min="12294" max="12294" width="10.875" style="0" customWidth="1"/>
    <col min="12295" max="12295" width="11.00390625" style="0" customWidth="1"/>
    <col min="12296" max="12296" width="11.125" style="0" customWidth="1"/>
    <col min="12297" max="12297" width="10.75390625" style="0" customWidth="1"/>
    <col min="12545" max="12545" width="5.875" style="0" customWidth="1"/>
    <col min="12546" max="12546" width="6.125" style="0" customWidth="1"/>
    <col min="12547" max="12547" width="11.375" style="0" customWidth="1"/>
    <col min="12548" max="12548" width="15.875" style="0" customWidth="1"/>
    <col min="12549" max="12549" width="11.25390625" style="0" customWidth="1"/>
    <col min="12550" max="12550" width="10.875" style="0" customWidth="1"/>
    <col min="12551" max="12551" width="11.00390625" style="0" customWidth="1"/>
    <col min="12552" max="12552" width="11.125" style="0" customWidth="1"/>
    <col min="12553" max="12553" width="10.75390625" style="0" customWidth="1"/>
    <col min="12801" max="12801" width="5.875" style="0" customWidth="1"/>
    <col min="12802" max="12802" width="6.125" style="0" customWidth="1"/>
    <col min="12803" max="12803" width="11.375" style="0" customWidth="1"/>
    <col min="12804" max="12804" width="15.875" style="0" customWidth="1"/>
    <col min="12805" max="12805" width="11.25390625" style="0" customWidth="1"/>
    <col min="12806" max="12806" width="10.875" style="0" customWidth="1"/>
    <col min="12807" max="12807" width="11.00390625" style="0" customWidth="1"/>
    <col min="12808" max="12808" width="11.125" style="0" customWidth="1"/>
    <col min="12809" max="12809" width="10.75390625" style="0" customWidth="1"/>
    <col min="13057" max="13057" width="5.875" style="0" customWidth="1"/>
    <col min="13058" max="13058" width="6.125" style="0" customWidth="1"/>
    <col min="13059" max="13059" width="11.375" style="0" customWidth="1"/>
    <col min="13060" max="13060" width="15.875" style="0" customWidth="1"/>
    <col min="13061" max="13061" width="11.25390625" style="0" customWidth="1"/>
    <col min="13062" max="13062" width="10.875" style="0" customWidth="1"/>
    <col min="13063" max="13063" width="11.00390625" style="0" customWidth="1"/>
    <col min="13064" max="13064" width="11.125" style="0" customWidth="1"/>
    <col min="13065" max="13065" width="10.75390625" style="0" customWidth="1"/>
    <col min="13313" max="13313" width="5.875" style="0" customWidth="1"/>
    <col min="13314" max="13314" width="6.125" style="0" customWidth="1"/>
    <col min="13315" max="13315" width="11.375" style="0" customWidth="1"/>
    <col min="13316" max="13316" width="15.875" style="0" customWidth="1"/>
    <col min="13317" max="13317" width="11.25390625" style="0" customWidth="1"/>
    <col min="13318" max="13318" width="10.875" style="0" customWidth="1"/>
    <col min="13319" max="13319" width="11.00390625" style="0" customWidth="1"/>
    <col min="13320" max="13320" width="11.125" style="0" customWidth="1"/>
    <col min="13321" max="13321" width="10.75390625" style="0" customWidth="1"/>
    <col min="13569" max="13569" width="5.875" style="0" customWidth="1"/>
    <col min="13570" max="13570" width="6.125" style="0" customWidth="1"/>
    <col min="13571" max="13571" width="11.375" style="0" customWidth="1"/>
    <col min="13572" max="13572" width="15.875" style="0" customWidth="1"/>
    <col min="13573" max="13573" width="11.25390625" style="0" customWidth="1"/>
    <col min="13574" max="13574" width="10.875" style="0" customWidth="1"/>
    <col min="13575" max="13575" width="11.00390625" style="0" customWidth="1"/>
    <col min="13576" max="13576" width="11.125" style="0" customWidth="1"/>
    <col min="13577" max="13577" width="10.75390625" style="0" customWidth="1"/>
    <col min="13825" max="13825" width="5.875" style="0" customWidth="1"/>
    <col min="13826" max="13826" width="6.125" style="0" customWidth="1"/>
    <col min="13827" max="13827" width="11.375" style="0" customWidth="1"/>
    <col min="13828" max="13828" width="15.875" style="0" customWidth="1"/>
    <col min="13829" max="13829" width="11.25390625" style="0" customWidth="1"/>
    <col min="13830" max="13830" width="10.875" style="0" customWidth="1"/>
    <col min="13831" max="13831" width="11.00390625" style="0" customWidth="1"/>
    <col min="13832" max="13832" width="11.125" style="0" customWidth="1"/>
    <col min="13833" max="13833" width="10.75390625" style="0" customWidth="1"/>
    <col min="14081" max="14081" width="5.875" style="0" customWidth="1"/>
    <col min="14082" max="14082" width="6.125" style="0" customWidth="1"/>
    <col min="14083" max="14083" width="11.375" style="0" customWidth="1"/>
    <col min="14084" max="14084" width="15.875" style="0" customWidth="1"/>
    <col min="14085" max="14085" width="11.25390625" style="0" customWidth="1"/>
    <col min="14086" max="14086" width="10.875" style="0" customWidth="1"/>
    <col min="14087" max="14087" width="11.00390625" style="0" customWidth="1"/>
    <col min="14088" max="14088" width="11.125" style="0" customWidth="1"/>
    <col min="14089" max="14089" width="10.75390625" style="0" customWidth="1"/>
    <col min="14337" max="14337" width="5.875" style="0" customWidth="1"/>
    <col min="14338" max="14338" width="6.125" style="0" customWidth="1"/>
    <col min="14339" max="14339" width="11.375" style="0" customWidth="1"/>
    <col min="14340" max="14340" width="15.875" style="0" customWidth="1"/>
    <col min="14341" max="14341" width="11.25390625" style="0" customWidth="1"/>
    <col min="14342" max="14342" width="10.875" style="0" customWidth="1"/>
    <col min="14343" max="14343" width="11.00390625" style="0" customWidth="1"/>
    <col min="14344" max="14344" width="11.125" style="0" customWidth="1"/>
    <col min="14345" max="14345" width="10.75390625" style="0" customWidth="1"/>
    <col min="14593" max="14593" width="5.875" style="0" customWidth="1"/>
    <col min="14594" max="14594" width="6.125" style="0" customWidth="1"/>
    <col min="14595" max="14595" width="11.375" style="0" customWidth="1"/>
    <col min="14596" max="14596" width="15.875" style="0" customWidth="1"/>
    <col min="14597" max="14597" width="11.25390625" style="0" customWidth="1"/>
    <col min="14598" max="14598" width="10.875" style="0" customWidth="1"/>
    <col min="14599" max="14599" width="11.00390625" style="0" customWidth="1"/>
    <col min="14600" max="14600" width="11.125" style="0" customWidth="1"/>
    <col min="14601" max="14601" width="10.75390625" style="0" customWidth="1"/>
    <col min="14849" max="14849" width="5.875" style="0" customWidth="1"/>
    <col min="14850" max="14850" width="6.125" style="0" customWidth="1"/>
    <col min="14851" max="14851" width="11.375" style="0" customWidth="1"/>
    <col min="14852" max="14852" width="15.875" style="0" customWidth="1"/>
    <col min="14853" max="14853" width="11.25390625" style="0" customWidth="1"/>
    <col min="14854" max="14854" width="10.875" style="0" customWidth="1"/>
    <col min="14855" max="14855" width="11.00390625" style="0" customWidth="1"/>
    <col min="14856" max="14856" width="11.125" style="0" customWidth="1"/>
    <col min="14857" max="14857" width="10.75390625" style="0" customWidth="1"/>
    <col min="15105" max="15105" width="5.875" style="0" customWidth="1"/>
    <col min="15106" max="15106" width="6.125" style="0" customWidth="1"/>
    <col min="15107" max="15107" width="11.375" style="0" customWidth="1"/>
    <col min="15108" max="15108" width="15.875" style="0" customWidth="1"/>
    <col min="15109" max="15109" width="11.25390625" style="0" customWidth="1"/>
    <col min="15110" max="15110" width="10.875" style="0" customWidth="1"/>
    <col min="15111" max="15111" width="11.00390625" style="0" customWidth="1"/>
    <col min="15112" max="15112" width="11.125" style="0" customWidth="1"/>
    <col min="15113" max="15113" width="10.75390625" style="0" customWidth="1"/>
    <col min="15361" max="15361" width="5.875" style="0" customWidth="1"/>
    <col min="15362" max="15362" width="6.125" style="0" customWidth="1"/>
    <col min="15363" max="15363" width="11.375" style="0" customWidth="1"/>
    <col min="15364" max="15364" width="15.875" style="0" customWidth="1"/>
    <col min="15365" max="15365" width="11.25390625" style="0" customWidth="1"/>
    <col min="15366" max="15366" width="10.875" style="0" customWidth="1"/>
    <col min="15367" max="15367" width="11.00390625" style="0" customWidth="1"/>
    <col min="15368" max="15368" width="11.125" style="0" customWidth="1"/>
    <col min="15369" max="15369" width="10.75390625" style="0" customWidth="1"/>
    <col min="15617" max="15617" width="5.875" style="0" customWidth="1"/>
    <col min="15618" max="15618" width="6.125" style="0" customWidth="1"/>
    <col min="15619" max="15619" width="11.375" style="0" customWidth="1"/>
    <col min="15620" max="15620" width="15.875" style="0" customWidth="1"/>
    <col min="15621" max="15621" width="11.25390625" style="0" customWidth="1"/>
    <col min="15622" max="15622" width="10.875" style="0" customWidth="1"/>
    <col min="15623" max="15623" width="11.00390625" style="0" customWidth="1"/>
    <col min="15624" max="15624" width="11.125" style="0" customWidth="1"/>
    <col min="15625" max="15625" width="10.75390625" style="0" customWidth="1"/>
    <col min="15873" max="15873" width="5.875" style="0" customWidth="1"/>
    <col min="15874" max="15874" width="6.125" style="0" customWidth="1"/>
    <col min="15875" max="15875" width="11.375" style="0" customWidth="1"/>
    <col min="15876" max="15876" width="15.875" style="0" customWidth="1"/>
    <col min="15877" max="15877" width="11.25390625" style="0" customWidth="1"/>
    <col min="15878" max="15878" width="10.875" style="0" customWidth="1"/>
    <col min="15879" max="15879" width="11.00390625" style="0" customWidth="1"/>
    <col min="15880" max="15880" width="11.125" style="0" customWidth="1"/>
    <col min="15881" max="15881" width="10.75390625" style="0" customWidth="1"/>
    <col min="16129" max="16129" width="5.875" style="0" customWidth="1"/>
    <col min="16130" max="16130" width="6.125" style="0" customWidth="1"/>
    <col min="16131" max="16131" width="11.375" style="0" customWidth="1"/>
    <col min="16132" max="16132" width="15.875" style="0" customWidth="1"/>
    <col min="16133" max="16133" width="11.25390625" style="0" customWidth="1"/>
    <col min="16134" max="16134" width="10.875" style="0" customWidth="1"/>
    <col min="16135" max="16135" width="11.00390625" style="0" customWidth="1"/>
    <col min="16136" max="16136" width="11.125" style="0" customWidth="1"/>
    <col min="16137" max="16137" width="10.75390625" style="0" customWidth="1"/>
  </cols>
  <sheetData>
    <row r="1" spans="1:9" ht="13.5" thickTop="1">
      <c r="A1" s="70" t="s">
        <v>5</v>
      </c>
      <c r="B1" s="71"/>
      <c r="C1" s="72" t="str">
        <f>CONCATENATE(cislostavby," ",nazevstavby)</f>
        <v xml:space="preserve"> SO.05 - B Venkovní rozvody</v>
      </c>
      <c r="D1" s="73"/>
      <c r="E1" s="74"/>
      <c r="F1" s="73"/>
      <c r="G1" s="73"/>
      <c r="H1" s="75"/>
      <c r="I1" s="76"/>
    </row>
    <row r="2" spans="1:9" ht="13.5" thickBot="1">
      <c r="A2" s="77" t="s">
        <v>1</v>
      </c>
      <c r="B2" s="78"/>
      <c r="C2" s="79" t="str">
        <f>CONCATENATE(cisloobjektu," ",nazevobjektu)</f>
        <v xml:space="preserve"> </v>
      </c>
      <c r="D2" s="80"/>
      <c r="E2" s="81"/>
      <c r="F2" s="80"/>
      <c r="G2" s="82"/>
      <c r="H2" s="82"/>
      <c r="I2" s="83"/>
    </row>
    <row r="3" ht="13.5" thickTop="1"/>
    <row r="4" spans="1:9" ht="19.5" customHeight="1">
      <c r="A4" s="84" t="s">
        <v>44</v>
      </c>
      <c r="B4" s="1"/>
      <c r="C4" s="1"/>
      <c r="D4" s="1"/>
      <c r="E4" s="1"/>
      <c r="F4" s="1"/>
      <c r="G4" s="1"/>
      <c r="H4" s="1"/>
      <c r="I4" s="1"/>
    </row>
    <row r="5" ht="13.5" thickBot="1"/>
    <row r="6" spans="1:9" ht="13.5" thickBot="1">
      <c r="A6" s="85"/>
      <c r="B6" s="86" t="s">
        <v>45</v>
      </c>
      <c r="C6" s="86"/>
      <c r="D6" s="87"/>
      <c r="E6" s="88" t="s">
        <v>46</v>
      </c>
      <c r="F6" s="89" t="s">
        <v>47</v>
      </c>
      <c r="G6" s="89" t="s">
        <v>48</v>
      </c>
      <c r="H6" s="89" t="s">
        <v>49</v>
      </c>
      <c r="I6" s="90" t="s">
        <v>27</v>
      </c>
    </row>
    <row r="7" spans="1:9" ht="12.75">
      <c r="A7" s="165" t="str">
        <f>Položky!B7</f>
        <v>M21</v>
      </c>
      <c r="B7" s="91" t="str">
        <f>Položky!C7</f>
        <v>Elektromontáže</v>
      </c>
      <c r="D7" s="92"/>
      <c r="E7" s="166">
        <f>Položky!BA28</f>
        <v>0</v>
      </c>
      <c r="F7" s="167">
        <f>Položky!BB28</f>
        <v>0</v>
      </c>
      <c r="G7" s="167">
        <f>Položky!BC28</f>
        <v>0</v>
      </c>
      <c r="H7" s="167">
        <f>Položky!BD28</f>
        <v>0</v>
      </c>
      <c r="I7" s="168">
        <f>Položky!BE28</f>
        <v>0</v>
      </c>
    </row>
    <row r="8" spans="1:9" ht="13.5" thickBot="1">
      <c r="A8" s="165" t="str">
        <f>Položky!B29</f>
        <v>M46</v>
      </c>
      <c r="B8" s="91" t="str">
        <f>Položky!C29</f>
        <v>Zemní práce při montážích</v>
      </c>
      <c r="D8" s="92"/>
      <c r="E8" s="166">
        <f>Položky!BA34</f>
        <v>0</v>
      </c>
      <c r="F8" s="167">
        <f>Položky!BB34</f>
        <v>0</v>
      </c>
      <c r="G8" s="167">
        <f>Položky!BC34</f>
        <v>0</v>
      </c>
      <c r="H8" s="167">
        <f>Položky!BD34</f>
        <v>0</v>
      </c>
      <c r="I8" s="168">
        <f>Položky!BE34</f>
        <v>0</v>
      </c>
    </row>
    <row r="9" spans="1:256" ht="13.5" thickBot="1">
      <c r="A9" s="93"/>
      <c r="B9" s="86" t="s">
        <v>50</v>
      </c>
      <c r="C9" s="86"/>
      <c r="D9" s="94"/>
      <c r="E9" s="95">
        <f>SUM(E7:E8)</f>
        <v>0</v>
      </c>
      <c r="F9" s="96">
        <f>SUM(F7:F8)</f>
        <v>0</v>
      </c>
      <c r="G9" s="96">
        <f>SUM(G7:G8)</f>
        <v>0</v>
      </c>
      <c r="H9" s="96">
        <f>SUM(H7:H8)</f>
        <v>0</v>
      </c>
      <c r="I9" s="97">
        <f>SUM(I7:I8)</f>
        <v>0</v>
      </c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  <c r="IB9" s="98"/>
      <c r="IC9" s="98"/>
      <c r="ID9" s="98"/>
      <c r="IE9" s="98"/>
      <c r="IF9" s="98"/>
      <c r="IG9" s="98"/>
      <c r="IH9" s="98"/>
      <c r="II9" s="98"/>
      <c r="IJ9" s="98"/>
      <c r="IK9" s="98"/>
      <c r="IL9" s="98"/>
      <c r="IM9" s="98"/>
      <c r="IN9" s="98"/>
      <c r="IO9" s="98"/>
      <c r="IP9" s="98"/>
      <c r="IQ9" s="98"/>
      <c r="IR9" s="98"/>
      <c r="IS9" s="98"/>
      <c r="IT9" s="98"/>
      <c r="IU9" s="98"/>
      <c r="IV9" s="98"/>
    </row>
    <row r="10" ht="19.5" customHeight="1"/>
    <row r="11" spans="1:57" ht="18">
      <c r="A11" s="1" t="s">
        <v>51</v>
      </c>
      <c r="B11" s="1"/>
      <c r="C11" s="1"/>
      <c r="D11" s="1"/>
      <c r="E11" s="1"/>
      <c r="F11" s="1"/>
      <c r="G11" s="99"/>
      <c r="H11" s="1"/>
      <c r="I11" s="1"/>
      <c r="BA11" s="27"/>
      <c r="BB11" s="27"/>
      <c r="BC11" s="27"/>
      <c r="BD11" s="27"/>
      <c r="BE11" s="27"/>
    </row>
    <row r="12" ht="13.5" thickBot="1"/>
    <row r="13" spans="1:9" ht="12.75">
      <c r="A13" s="100" t="s">
        <v>52</v>
      </c>
      <c r="B13" s="101"/>
      <c r="C13" s="101"/>
      <c r="D13" s="102"/>
      <c r="E13" s="103" t="s">
        <v>53</v>
      </c>
      <c r="F13" s="104" t="s">
        <v>54</v>
      </c>
      <c r="G13" s="105" t="s">
        <v>55</v>
      </c>
      <c r="H13" s="106"/>
      <c r="I13" s="107" t="s">
        <v>53</v>
      </c>
    </row>
    <row r="14" spans="1:53" ht="12.75">
      <c r="A14" s="108"/>
      <c r="B14" s="109"/>
      <c r="C14" s="109"/>
      <c r="D14" s="110"/>
      <c r="E14" s="111"/>
      <c r="F14" s="112"/>
      <c r="G14" s="113">
        <f>CHOOSE(BA14+1,HSV+PSV,HSV+PSV+Mont,HSV+PSV+Dodavka+Mont,HSV,PSV,Mont,Dodavka,Mont+Dodavka,0)</f>
        <v>0</v>
      </c>
      <c r="H14" s="114"/>
      <c r="I14" s="115">
        <f>E14+F14*G14/100</f>
        <v>0</v>
      </c>
      <c r="BA14">
        <v>8</v>
      </c>
    </row>
    <row r="15" spans="1:9" ht="13.5" thickBot="1">
      <c r="A15" s="52"/>
      <c r="B15" s="116" t="s">
        <v>56</v>
      </c>
      <c r="C15" s="117"/>
      <c r="D15" s="118"/>
      <c r="E15" s="119"/>
      <c r="F15" s="120"/>
      <c r="G15" s="120"/>
      <c r="H15" s="121">
        <f>SUM(H14:H14)</f>
        <v>0</v>
      </c>
      <c r="I15" s="122"/>
    </row>
    <row r="17" spans="2:9" ht="12.75">
      <c r="B17" s="98"/>
      <c r="F17" s="123"/>
      <c r="G17" s="124"/>
      <c r="H17" s="124"/>
      <c r="I17" s="125"/>
    </row>
    <row r="18" spans="6:9" ht="12.75">
      <c r="F18" s="123"/>
      <c r="G18" s="124"/>
      <c r="H18" s="124"/>
      <c r="I18" s="125"/>
    </row>
    <row r="19" spans="6:9" ht="12.75">
      <c r="F19" s="123"/>
      <c r="G19" s="124"/>
      <c r="H19" s="124"/>
      <c r="I19" s="125"/>
    </row>
    <row r="20" spans="6:9" ht="12.75">
      <c r="F20" s="123"/>
      <c r="G20" s="124"/>
      <c r="H20" s="124"/>
      <c r="I20" s="125"/>
    </row>
    <row r="21" spans="6:9" ht="12.75">
      <c r="F21" s="123"/>
      <c r="G21" s="124"/>
      <c r="H21" s="124"/>
      <c r="I21" s="125"/>
    </row>
    <row r="22" spans="6:9" ht="12.75">
      <c r="F22" s="123"/>
      <c r="G22" s="124"/>
      <c r="H22" s="124"/>
      <c r="I22" s="125"/>
    </row>
    <row r="23" spans="6:9" ht="12.75">
      <c r="F23" s="123"/>
      <c r="G23" s="124"/>
      <c r="H23" s="124"/>
      <c r="I23" s="125"/>
    </row>
    <row r="24" spans="6:9" ht="12.75">
      <c r="F24" s="123"/>
      <c r="G24" s="124"/>
      <c r="H24" s="124"/>
      <c r="I24" s="125"/>
    </row>
    <row r="25" spans="6:9" ht="12.75">
      <c r="F25" s="123"/>
      <c r="G25" s="124"/>
      <c r="H25" s="124"/>
      <c r="I25" s="125"/>
    </row>
    <row r="26" spans="6:9" ht="12.75">
      <c r="F26" s="123"/>
      <c r="G26" s="124"/>
      <c r="H26" s="124"/>
      <c r="I26" s="125"/>
    </row>
    <row r="27" spans="6:9" ht="12.75">
      <c r="F27" s="123"/>
      <c r="G27" s="124"/>
      <c r="H27" s="124"/>
      <c r="I27" s="125"/>
    </row>
    <row r="28" spans="6:9" ht="12.75">
      <c r="F28" s="123"/>
      <c r="G28" s="124"/>
      <c r="H28" s="124"/>
      <c r="I28" s="125"/>
    </row>
    <row r="29" spans="6:9" ht="12.75">
      <c r="F29" s="123"/>
      <c r="G29" s="124"/>
      <c r="H29" s="124"/>
      <c r="I29" s="125"/>
    </row>
    <row r="30" spans="6:9" ht="12.75">
      <c r="F30" s="123"/>
      <c r="G30" s="124"/>
      <c r="H30" s="124"/>
      <c r="I30" s="125"/>
    </row>
    <row r="31" spans="6:9" ht="12.75">
      <c r="F31" s="123"/>
      <c r="G31" s="124"/>
      <c r="H31" s="124"/>
      <c r="I31" s="125"/>
    </row>
    <row r="32" spans="6:9" ht="12.75">
      <c r="F32" s="123"/>
      <c r="G32" s="124"/>
      <c r="H32" s="124"/>
      <c r="I32" s="125"/>
    </row>
    <row r="33" spans="6:9" ht="12.75">
      <c r="F33" s="123"/>
      <c r="G33" s="124"/>
      <c r="H33" s="124"/>
      <c r="I33" s="125"/>
    </row>
    <row r="34" spans="6:9" ht="12.75">
      <c r="F34" s="123"/>
      <c r="G34" s="124"/>
      <c r="H34" s="124"/>
      <c r="I34" s="125"/>
    </row>
    <row r="35" spans="6:9" ht="12.75">
      <c r="F35" s="123"/>
      <c r="G35" s="124"/>
      <c r="H35" s="124"/>
      <c r="I35" s="125"/>
    </row>
    <row r="36" spans="6:9" ht="12.75">
      <c r="F36" s="123"/>
      <c r="G36" s="124"/>
      <c r="H36" s="124"/>
      <c r="I36" s="125"/>
    </row>
    <row r="37" spans="6:9" ht="12.75">
      <c r="F37" s="123"/>
      <c r="G37" s="124"/>
      <c r="H37" s="124"/>
      <c r="I37" s="125"/>
    </row>
    <row r="38" spans="6:9" ht="12.75">
      <c r="F38" s="123"/>
      <c r="G38" s="124"/>
      <c r="H38" s="124"/>
      <c r="I38" s="125"/>
    </row>
    <row r="39" spans="6:9" ht="12.75">
      <c r="F39" s="123"/>
      <c r="G39" s="124"/>
      <c r="H39" s="124"/>
      <c r="I39" s="125"/>
    </row>
    <row r="40" spans="6:9" ht="12.75">
      <c r="F40" s="123"/>
      <c r="G40" s="124"/>
      <c r="H40" s="124"/>
      <c r="I40" s="125"/>
    </row>
    <row r="41" spans="6:9" ht="12.75">
      <c r="F41" s="123"/>
      <c r="G41" s="124"/>
      <c r="H41" s="124"/>
      <c r="I41" s="125"/>
    </row>
    <row r="42" spans="6:9" ht="12.75">
      <c r="F42" s="123"/>
      <c r="G42" s="124"/>
      <c r="H42" s="124"/>
      <c r="I42" s="125"/>
    </row>
    <row r="43" spans="6:9" ht="12.75">
      <c r="F43" s="123"/>
      <c r="G43" s="124"/>
      <c r="H43" s="124"/>
      <c r="I43" s="125"/>
    </row>
    <row r="44" spans="6:9" ht="12.75">
      <c r="F44" s="123"/>
      <c r="G44" s="124"/>
      <c r="H44" s="124"/>
      <c r="I44" s="125"/>
    </row>
    <row r="45" spans="6:9" ht="12.75">
      <c r="F45" s="123"/>
      <c r="G45" s="124"/>
      <c r="H45" s="124"/>
      <c r="I45" s="125"/>
    </row>
    <row r="46" spans="6:9" ht="12.75">
      <c r="F46" s="123"/>
      <c r="G46" s="124"/>
      <c r="H46" s="124"/>
      <c r="I46" s="125"/>
    </row>
    <row r="47" spans="6:9" ht="12.75">
      <c r="F47" s="123"/>
      <c r="G47" s="124"/>
      <c r="H47" s="124"/>
      <c r="I47" s="125"/>
    </row>
    <row r="48" spans="6:9" ht="12.75">
      <c r="F48" s="123"/>
      <c r="G48" s="124"/>
      <c r="H48" s="124"/>
      <c r="I48" s="125"/>
    </row>
    <row r="49" spans="6:9" ht="12.75">
      <c r="F49" s="123"/>
      <c r="G49" s="124"/>
      <c r="H49" s="124"/>
      <c r="I49" s="125"/>
    </row>
    <row r="50" spans="6:9" ht="12.75">
      <c r="F50" s="123"/>
      <c r="G50" s="124"/>
      <c r="H50" s="124"/>
      <c r="I50" s="125"/>
    </row>
    <row r="51" spans="6:9" ht="12.75">
      <c r="F51" s="123"/>
      <c r="G51" s="124"/>
      <c r="H51" s="124"/>
      <c r="I51" s="125"/>
    </row>
    <row r="52" spans="6:9" ht="12.75">
      <c r="F52" s="123"/>
      <c r="G52" s="124"/>
      <c r="H52" s="124"/>
      <c r="I52" s="125"/>
    </row>
    <row r="53" spans="6:9" ht="12.75">
      <c r="F53" s="123"/>
      <c r="G53" s="124"/>
      <c r="H53" s="124"/>
      <c r="I53" s="125"/>
    </row>
    <row r="54" spans="6:9" ht="12.75">
      <c r="F54" s="123"/>
      <c r="G54" s="124"/>
      <c r="H54" s="124"/>
      <c r="I54" s="125"/>
    </row>
    <row r="55" spans="6:9" ht="12.75">
      <c r="F55" s="123"/>
      <c r="G55" s="124"/>
      <c r="H55" s="124"/>
      <c r="I55" s="125"/>
    </row>
    <row r="56" spans="6:9" ht="12.75">
      <c r="F56" s="123"/>
      <c r="G56" s="124"/>
      <c r="H56" s="124"/>
      <c r="I56" s="125"/>
    </row>
    <row r="57" spans="6:9" ht="12.75">
      <c r="F57" s="123"/>
      <c r="G57" s="124"/>
      <c r="H57" s="124"/>
      <c r="I57" s="125"/>
    </row>
    <row r="58" spans="6:9" ht="12.75">
      <c r="F58" s="123"/>
      <c r="G58" s="124"/>
      <c r="H58" s="124"/>
      <c r="I58" s="125"/>
    </row>
    <row r="59" spans="6:9" ht="12.75">
      <c r="F59" s="123"/>
      <c r="G59" s="124"/>
      <c r="H59" s="124"/>
      <c r="I59" s="125"/>
    </row>
    <row r="60" spans="6:9" ht="12.75">
      <c r="F60" s="123"/>
      <c r="G60" s="124"/>
      <c r="H60" s="124"/>
      <c r="I60" s="125"/>
    </row>
    <row r="61" spans="6:9" ht="12.75">
      <c r="F61" s="123"/>
      <c r="G61" s="124"/>
      <c r="H61" s="124"/>
      <c r="I61" s="125"/>
    </row>
    <row r="62" spans="6:9" ht="12.75">
      <c r="F62" s="123"/>
      <c r="G62" s="124"/>
      <c r="H62" s="124"/>
      <c r="I62" s="125"/>
    </row>
    <row r="63" spans="6:9" ht="12.75">
      <c r="F63" s="123"/>
      <c r="G63" s="124"/>
      <c r="H63" s="124"/>
      <c r="I63" s="125"/>
    </row>
    <row r="64" spans="6:9" ht="12.75">
      <c r="F64" s="123"/>
      <c r="G64" s="124"/>
      <c r="H64" s="124"/>
      <c r="I64" s="125"/>
    </row>
    <row r="65" spans="6:9" ht="12.75">
      <c r="F65" s="123"/>
      <c r="G65" s="124"/>
      <c r="H65" s="124"/>
      <c r="I65" s="125"/>
    </row>
    <row r="66" spans="6:9" ht="12.75">
      <c r="F66" s="123"/>
      <c r="G66" s="124"/>
      <c r="H66" s="124"/>
      <c r="I66" s="125"/>
    </row>
  </sheetData>
  <mergeCells count="4">
    <mergeCell ref="A1:B1"/>
    <mergeCell ref="A2:B2"/>
    <mergeCell ref="G2:I2"/>
    <mergeCell ref="H15:I15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7502F-723D-495C-B779-AA99F62DAE3E}">
  <dimension ref="A1:CZ95"/>
  <sheetViews>
    <sheetView showGridLines="0" showZeros="0" workbookViewId="0" topLeftCell="A1">
      <selection activeCell="A34" sqref="A34:XFD36"/>
    </sheetView>
  </sheetViews>
  <sheetFormatPr defaultColWidth="9.00390625" defaultRowHeight="12.75"/>
  <cols>
    <col min="1" max="1" width="3.875" style="127" customWidth="1"/>
    <col min="2" max="2" width="12.00390625" style="127" customWidth="1"/>
    <col min="3" max="3" width="40.375" style="127" customWidth="1"/>
    <col min="4" max="4" width="5.625" style="127" customWidth="1"/>
    <col min="5" max="5" width="8.625" style="138" customWidth="1"/>
    <col min="6" max="6" width="9.875" style="127" customWidth="1"/>
    <col min="7" max="7" width="13.875" style="127" customWidth="1"/>
    <col min="8" max="256" width="9.125" style="127" customWidth="1"/>
    <col min="257" max="257" width="3.875" style="127" customWidth="1"/>
    <col min="258" max="258" width="12.00390625" style="127" customWidth="1"/>
    <col min="259" max="259" width="40.375" style="127" customWidth="1"/>
    <col min="260" max="260" width="5.625" style="127" customWidth="1"/>
    <col min="261" max="261" width="8.625" style="127" customWidth="1"/>
    <col min="262" max="262" width="9.875" style="127" customWidth="1"/>
    <col min="263" max="263" width="13.875" style="127" customWidth="1"/>
    <col min="264" max="512" width="9.125" style="127" customWidth="1"/>
    <col min="513" max="513" width="3.875" style="127" customWidth="1"/>
    <col min="514" max="514" width="12.00390625" style="127" customWidth="1"/>
    <col min="515" max="515" width="40.375" style="127" customWidth="1"/>
    <col min="516" max="516" width="5.625" style="127" customWidth="1"/>
    <col min="517" max="517" width="8.625" style="127" customWidth="1"/>
    <col min="518" max="518" width="9.875" style="127" customWidth="1"/>
    <col min="519" max="519" width="13.875" style="127" customWidth="1"/>
    <col min="520" max="768" width="9.125" style="127" customWidth="1"/>
    <col min="769" max="769" width="3.875" style="127" customWidth="1"/>
    <col min="770" max="770" width="12.00390625" style="127" customWidth="1"/>
    <col min="771" max="771" width="40.375" style="127" customWidth="1"/>
    <col min="772" max="772" width="5.625" style="127" customWidth="1"/>
    <col min="773" max="773" width="8.625" style="127" customWidth="1"/>
    <col min="774" max="774" width="9.875" style="127" customWidth="1"/>
    <col min="775" max="775" width="13.875" style="127" customWidth="1"/>
    <col min="776" max="1024" width="9.125" style="127" customWidth="1"/>
    <col min="1025" max="1025" width="3.875" style="127" customWidth="1"/>
    <col min="1026" max="1026" width="12.00390625" style="127" customWidth="1"/>
    <col min="1027" max="1027" width="40.375" style="127" customWidth="1"/>
    <col min="1028" max="1028" width="5.625" style="127" customWidth="1"/>
    <col min="1029" max="1029" width="8.625" style="127" customWidth="1"/>
    <col min="1030" max="1030" width="9.875" style="127" customWidth="1"/>
    <col min="1031" max="1031" width="13.875" style="127" customWidth="1"/>
    <col min="1032" max="1280" width="9.125" style="127" customWidth="1"/>
    <col min="1281" max="1281" width="3.875" style="127" customWidth="1"/>
    <col min="1282" max="1282" width="12.00390625" style="127" customWidth="1"/>
    <col min="1283" max="1283" width="40.375" style="127" customWidth="1"/>
    <col min="1284" max="1284" width="5.625" style="127" customWidth="1"/>
    <col min="1285" max="1285" width="8.625" style="127" customWidth="1"/>
    <col min="1286" max="1286" width="9.875" style="127" customWidth="1"/>
    <col min="1287" max="1287" width="13.875" style="127" customWidth="1"/>
    <col min="1288" max="1536" width="9.125" style="127" customWidth="1"/>
    <col min="1537" max="1537" width="3.875" style="127" customWidth="1"/>
    <col min="1538" max="1538" width="12.00390625" style="127" customWidth="1"/>
    <col min="1539" max="1539" width="40.375" style="127" customWidth="1"/>
    <col min="1540" max="1540" width="5.625" style="127" customWidth="1"/>
    <col min="1541" max="1541" width="8.625" style="127" customWidth="1"/>
    <col min="1542" max="1542" width="9.875" style="127" customWidth="1"/>
    <col min="1543" max="1543" width="13.875" style="127" customWidth="1"/>
    <col min="1544" max="1792" width="9.125" style="127" customWidth="1"/>
    <col min="1793" max="1793" width="3.875" style="127" customWidth="1"/>
    <col min="1794" max="1794" width="12.00390625" style="127" customWidth="1"/>
    <col min="1795" max="1795" width="40.375" style="127" customWidth="1"/>
    <col min="1796" max="1796" width="5.625" style="127" customWidth="1"/>
    <col min="1797" max="1797" width="8.625" style="127" customWidth="1"/>
    <col min="1798" max="1798" width="9.875" style="127" customWidth="1"/>
    <col min="1799" max="1799" width="13.875" style="127" customWidth="1"/>
    <col min="1800" max="2048" width="9.125" style="127" customWidth="1"/>
    <col min="2049" max="2049" width="3.875" style="127" customWidth="1"/>
    <col min="2050" max="2050" width="12.00390625" style="127" customWidth="1"/>
    <col min="2051" max="2051" width="40.375" style="127" customWidth="1"/>
    <col min="2052" max="2052" width="5.625" style="127" customWidth="1"/>
    <col min="2053" max="2053" width="8.625" style="127" customWidth="1"/>
    <col min="2054" max="2054" width="9.875" style="127" customWidth="1"/>
    <col min="2055" max="2055" width="13.875" style="127" customWidth="1"/>
    <col min="2056" max="2304" width="9.125" style="127" customWidth="1"/>
    <col min="2305" max="2305" width="3.875" style="127" customWidth="1"/>
    <col min="2306" max="2306" width="12.00390625" style="127" customWidth="1"/>
    <col min="2307" max="2307" width="40.375" style="127" customWidth="1"/>
    <col min="2308" max="2308" width="5.625" style="127" customWidth="1"/>
    <col min="2309" max="2309" width="8.625" style="127" customWidth="1"/>
    <col min="2310" max="2310" width="9.875" style="127" customWidth="1"/>
    <col min="2311" max="2311" width="13.875" style="127" customWidth="1"/>
    <col min="2312" max="2560" width="9.125" style="127" customWidth="1"/>
    <col min="2561" max="2561" width="3.875" style="127" customWidth="1"/>
    <col min="2562" max="2562" width="12.00390625" style="127" customWidth="1"/>
    <col min="2563" max="2563" width="40.375" style="127" customWidth="1"/>
    <col min="2564" max="2564" width="5.625" style="127" customWidth="1"/>
    <col min="2565" max="2565" width="8.625" style="127" customWidth="1"/>
    <col min="2566" max="2566" width="9.875" style="127" customWidth="1"/>
    <col min="2567" max="2567" width="13.875" style="127" customWidth="1"/>
    <col min="2568" max="2816" width="9.125" style="127" customWidth="1"/>
    <col min="2817" max="2817" width="3.875" style="127" customWidth="1"/>
    <col min="2818" max="2818" width="12.00390625" style="127" customWidth="1"/>
    <col min="2819" max="2819" width="40.375" style="127" customWidth="1"/>
    <col min="2820" max="2820" width="5.625" style="127" customWidth="1"/>
    <col min="2821" max="2821" width="8.625" style="127" customWidth="1"/>
    <col min="2822" max="2822" width="9.875" style="127" customWidth="1"/>
    <col min="2823" max="2823" width="13.875" style="127" customWidth="1"/>
    <col min="2824" max="3072" width="9.125" style="127" customWidth="1"/>
    <col min="3073" max="3073" width="3.875" style="127" customWidth="1"/>
    <col min="3074" max="3074" width="12.00390625" style="127" customWidth="1"/>
    <col min="3075" max="3075" width="40.375" style="127" customWidth="1"/>
    <col min="3076" max="3076" width="5.625" style="127" customWidth="1"/>
    <col min="3077" max="3077" width="8.625" style="127" customWidth="1"/>
    <col min="3078" max="3078" width="9.875" style="127" customWidth="1"/>
    <col min="3079" max="3079" width="13.875" style="127" customWidth="1"/>
    <col min="3080" max="3328" width="9.125" style="127" customWidth="1"/>
    <col min="3329" max="3329" width="3.875" style="127" customWidth="1"/>
    <col min="3330" max="3330" width="12.00390625" style="127" customWidth="1"/>
    <col min="3331" max="3331" width="40.375" style="127" customWidth="1"/>
    <col min="3332" max="3332" width="5.625" style="127" customWidth="1"/>
    <col min="3333" max="3333" width="8.625" style="127" customWidth="1"/>
    <col min="3334" max="3334" width="9.875" style="127" customWidth="1"/>
    <col min="3335" max="3335" width="13.875" style="127" customWidth="1"/>
    <col min="3336" max="3584" width="9.125" style="127" customWidth="1"/>
    <col min="3585" max="3585" width="3.875" style="127" customWidth="1"/>
    <col min="3586" max="3586" width="12.00390625" style="127" customWidth="1"/>
    <col min="3587" max="3587" width="40.375" style="127" customWidth="1"/>
    <col min="3588" max="3588" width="5.625" style="127" customWidth="1"/>
    <col min="3589" max="3589" width="8.625" style="127" customWidth="1"/>
    <col min="3590" max="3590" width="9.875" style="127" customWidth="1"/>
    <col min="3591" max="3591" width="13.875" style="127" customWidth="1"/>
    <col min="3592" max="3840" width="9.125" style="127" customWidth="1"/>
    <col min="3841" max="3841" width="3.875" style="127" customWidth="1"/>
    <col min="3842" max="3842" width="12.00390625" style="127" customWidth="1"/>
    <col min="3843" max="3843" width="40.375" style="127" customWidth="1"/>
    <col min="3844" max="3844" width="5.625" style="127" customWidth="1"/>
    <col min="3845" max="3845" width="8.625" style="127" customWidth="1"/>
    <col min="3846" max="3846" width="9.875" style="127" customWidth="1"/>
    <col min="3847" max="3847" width="13.875" style="127" customWidth="1"/>
    <col min="3848" max="4096" width="9.125" style="127" customWidth="1"/>
    <col min="4097" max="4097" width="3.875" style="127" customWidth="1"/>
    <col min="4098" max="4098" width="12.00390625" style="127" customWidth="1"/>
    <col min="4099" max="4099" width="40.375" style="127" customWidth="1"/>
    <col min="4100" max="4100" width="5.625" style="127" customWidth="1"/>
    <col min="4101" max="4101" width="8.625" style="127" customWidth="1"/>
    <col min="4102" max="4102" width="9.875" style="127" customWidth="1"/>
    <col min="4103" max="4103" width="13.875" style="127" customWidth="1"/>
    <col min="4104" max="4352" width="9.125" style="127" customWidth="1"/>
    <col min="4353" max="4353" width="3.875" style="127" customWidth="1"/>
    <col min="4354" max="4354" width="12.00390625" style="127" customWidth="1"/>
    <col min="4355" max="4355" width="40.375" style="127" customWidth="1"/>
    <col min="4356" max="4356" width="5.625" style="127" customWidth="1"/>
    <col min="4357" max="4357" width="8.625" style="127" customWidth="1"/>
    <col min="4358" max="4358" width="9.875" style="127" customWidth="1"/>
    <col min="4359" max="4359" width="13.875" style="127" customWidth="1"/>
    <col min="4360" max="4608" width="9.125" style="127" customWidth="1"/>
    <col min="4609" max="4609" width="3.875" style="127" customWidth="1"/>
    <col min="4610" max="4610" width="12.00390625" style="127" customWidth="1"/>
    <col min="4611" max="4611" width="40.375" style="127" customWidth="1"/>
    <col min="4612" max="4612" width="5.625" style="127" customWidth="1"/>
    <col min="4613" max="4613" width="8.625" style="127" customWidth="1"/>
    <col min="4614" max="4614" width="9.875" style="127" customWidth="1"/>
    <col min="4615" max="4615" width="13.875" style="127" customWidth="1"/>
    <col min="4616" max="4864" width="9.125" style="127" customWidth="1"/>
    <col min="4865" max="4865" width="3.875" style="127" customWidth="1"/>
    <col min="4866" max="4866" width="12.00390625" style="127" customWidth="1"/>
    <col min="4867" max="4867" width="40.375" style="127" customWidth="1"/>
    <col min="4868" max="4868" width="5.625" style="127" customWidth="1"/>
    <col min="4869" max="4869" width="8.625" style="127" customWidth="1"/>
    <col min="4870" max="4870" width="9.875" style="127" customWidth="1"/>
    <col min="4871" max="4871" width="13.875" style="127" customWidth="1"/>
    <col min="4872" max="5120" width="9.125" style="127" customWidth="1"/>
    <col min="5121" max="5121" width="3.875" style="127" customWidth="1"/>
    <col min="5122" max="5122" width="12.00390625" style="127" customWidth="1"/>
    <col min="5123" max="5123" width="40.375" style="127" customWidth="1"/>
    <col min="5124" max="5124" width="5.625" style="127" customWidth="1"/>
    <col min="5125" max="5125" width="8.625" style="127" customWidth="1"/>
    <col min="5126" max="5126" width="9.875" style="127" customWidth="1"/>
    <col min="5127" max="5127" width="13.875" style="127" customWidth="1"/>
    <col min="5128" max="5376" width="9.125" style="127" customWidth="1"/>
    <col min="5377" max="5377" width="3.875" style="127" customWidth="1"/>
    <col min="5378" max="5378" width="12.00390625" style="127" customWidth="1"/>
    <col min="5379" max="5379" width="40.375" style="127" customWidth="1"/>
    <col min="5380" max="5380" width="5.625" style="127" customWidth="1"/>
    <col min="5381" max="5381" width="8.625" style="127" customWidth="1"/>
    <col min="5382" max="5382" width="9.875" style="127" customWidth="1"/>
    <col min="5383" max="5383" width="13.875" style="127" customWidth="1"/>
    <col min="5384" max="5632" width="9.125" style="127" customWidth="1"/>
    <col min="5633" max="5633" width="3.875" style="127" customWidth="1"/>
    <col min="5634" max="5634" width="12.00390625" style="127" customWidth="1"/>
    <col min="5635" max="5635" width="40.375" style="127" customWidth="1"/>
    <col min="5636" max="5636" width="5.625" style="127" customWidth="1"/>
    <col min="5637" max="5637" width="8.625" style="127" customWidth="1"/>
    <col min="5638" max="5638" width="9.875" style="127" customWidth="1"/>
    <col min="5639" max="5639" width="13.875" style="127" customWidth="1"/>
    <col min="5640" max="5888" width="9.125" style="127" customWidth="1"/>
    <col min="5889" max="5889" width="3.875" style="127" customWidth="1"/>
    <col min="5890" max="5890" width="12.00390625" style="127" customWidth="1"/>
    <col min="5891" max="5891" width="40.375" style="127" customWidth="1"/>
    <col min="5892" max="5892" width="5.625" style="127" customWidth="1"/>
    <col min="5893" max="5893" width="8.625" style="127" customWidth="1"/>
    <col min="5894" max="5894" width="9.875" style="127" customWidth="1"/>
    <col min="5895" max="5895" width="13.875" style="127" customWidth="1"/>
    <col min="5896" max="6144" width="9.125" style="127" customWidth="1"/>
    <col min="6145" max="6145" width="3.875" style="127" customWidth="1"/>
    <col min="6146" max="6146" width="12.00390625" style="127" customWidth="1"/>
    <col min="6147" max="6147" width="40.375" style="127" customWidth="1"/>
    <col min="6148" max="6148" width="5.625" style="127" customWidth="1"/>
    <col min="6149" max="6149" width="8.625" style="127" customWidth="1"/>
    <col min="6150" max="6150" width="9.875" style="127" customWidth="1"/>
    <col min="6151" max="6151" width="13.875" style="127" customWidth="1"/>
    <col min="6152" max="6400" width="9.125" style="127" customWidth="1"/>
    <col min="6401" max="6401" width="3.875" style="127" customWidth="1"/>
    <col min="6402" max="6402" width="12.00390625" style="127" customWidth="1"/>
    <col min="6403" max="6403" width="40.375" style="127" customWidth="1"/>
    <col min="6404" max="6404" width="5.625" style="127" customWidth="1"/>
    <col min="6405" max="6405" width="8.625" style="127" customWidth="1"/>
    <col min="6406" max="6406" width="9.875" style="127" customWidth="1"/>
    <col min="6407" max="6407" width="13.875" style="127" customWidth="1"/>
    <col min="6408" max="6656" width="9.125" style="127" customWidth="1"/>
    <col min="6657" max="6657" width="3.875" style="127" customWidth="1"/>
    <col min="6658" max="6658" width="12.00390625" style="127" customWidth="1"/>
    <col min="6659" max="6659" width="40.375" style="127" customWidth="1"/>
    <col min="6660" max="6660" width="5.625" style="127" customWidth="1"/>
    <col min="6661" max="6661" width="8.625" style="127" customWidth="1"/>
    <col min="6662" max="6662" width="9.875" style="127" customWidth="1"/>
    <col min="6663" max="6663" width="13.875" style="127" customWidth="1"/>
    <col min="6664" max="6912" width="9.125" style="127" customWidth="1"/>
    <col min="6913" max="6913" width="3.875" style="127" customWidth="1"/>
    <col min="6914" max="6914" width="12.00390625" style="127" customWidth="1"/>
    <col min="6915" max="6915" width="40.375" style="127" customWidth="1"/>
    <col min="6916" max="6916" width="5.625" style="127" customWidth="1"/>
    <col min="6917" max="6917" width="8.625" style="127" customWidth="1"/>
    <col min="6918" max="6918" width="9.875" style="127" customWidth="1"/>
    <col min="6919" max="6919" width="13.875" style="127" customWidth="1"/>
    <col min="6920" max="7168" width="9.125" style="127" customWidth="1"/>
    <col min="7169" max="7169" width="3.875" style="127" customWidth="1"/>
    <col min="7170" max="7170" width="12.00390625" style="127" customWidth="1"/>
    <col min="7171" max="7171" width="40.375" style="127" customWidth="1"/>
    <col min="7172" max="7172" width="5.625" style="127" customWidth="1"/>
    <col min="7173" max="7173" width="8.625" style="127" customWidth="1"/>
    <col min="7174" max="7174" width="9.875" style="127" customWidth="1"/>
    <col min="7175" max="7175" width="13.875" style="127" customWidth="1"/>
    <col min="7176" max="7424" width="9.125" style="127" customWidth="1"/>
    <col min="7425" max="7425" width="3.875" style="127" customWidth="1"/>
    <col min="7426" max="7426" width="12.00390625" style="127" customWidth="1"/>
    <col min="7427" max="7427" width="40.375" style="127" customWidth="1"/>
    <col min="7428" max="7428" width="5.625" style="127" customWidth="1"/>
    <col min="7429" max="7429" width="8.625" style="127" customWidth="1"/>
    <col min="7430" max="7430" width="9.875" style="127" customWidth="1"/>
    <col min="7431" max="7431" width="13.875" style="127" customWidth="1"/>
    <col min="7432" max="7680" width="9.125" style="127" customWidth="1"/>
    <col min="7681" max="7681" width="3.875" style="127" customWidth="1"/>
    <col min="7682" max="7682" width="12.00390625" style="127" customWidth="1"/>
    <col min="7683" max="7683" width="40.375" style="127" customWidth="1"/>
    <col min="7684" max="7684" width="5.625" style="127" customWidth="1"/>
    <col min="7685" max="7685" width="8.625" style="127" customWidth="1"/>
    <col min="7686" max="7686" width="9.875" style="127" customWidth="1"/>
    <col min="7687" max="7687" width="13.875" style="127" customWidth="1"/>
    <col min="7688" max="7936" width="9.125" style="127" customWidth="1"/>
    <col min="7937" max="7937" width="3.875" style="127" customWidth="1"/>
    <col min="7938" max="7938" width="12.00390625" style="127" customWidth="1"/>
    <col min="7939" max="7939" width="40.375" style="127" customWidth="1"/>
    <col min="7940" max="7940" width="5.625" style="127" customWidth="1"/>
    <col min="7941" max="7941" width="8.625" style="127" customWidth="1"/>
    <col min="7942" max="7942" width="9.875" style="127" customWidth="1"/>
    <col min="7943" max="7943" width="13.875" style="127" customWidth="1"/>
    <col min="7944" max="8192" width="9.125" style="127" customWidth="1"/>
    <col min="8193" max="8193" width="3.875" style="127" customWidth="1"/>
    <col min="8194" max="8194" width="12.00390625" style="127" customWidth="1"/>
    <col min="8195" max="8195" width="40.375" style="127" customWidth="1"/>
    <col min="8196" max="8196" width="5.625" style="127" customWidth="1"/>
    <col min="8197" max="8197" width="8.625" style="127" customWidth="1"/>
    <col min="8198" max="8198" width="9.875" style="127" customWidth="1"/>
    <col min="8199" max="8199" width="13.875" style="127" customWidth="1"/>
    <col min="8200" max="8448" width="9.125" style="127" customWidth="1"/>
    <col min="8449" max="8449" width="3.875" style="127" customWidth="1"/>
    <col min="8450" max="8450" width="12.00390625" style="127" customWidth="1"/>
    <col min="8451" max="8451" width="40.375" style="127" customWidth="1"/>
    <col min="8452" max="8452" width="5.625" style="127" customWidth="1"/>
    <col min="8453" max="8453" width="8.625" style="127" customWidth="1"/>
    <col min="8454" max="8454" width="9.875" style="127" customWidth="1"/>
    <col min="8455" max="8455" width="13.875" style="127" customWidth="1"/>
    <col min="8456" max="8704" width="9.125" style="127" customWidth="1"/>
    <col min="8705" max="8705" width="3.875" style="127" customWidth="1"/>
    <col min="8706" max="8706" width="12.00390625" style="127" customWidth="1"/>
    <col min="8707" max="8707" width="40.375" style="127" customWidth="1"/>
    <col min="8708" max="8708" width="5.625" style="127" customWidth="1"/>
    <col min="8709" max="8709" width="8.625" style="127" customWidth="1"/>
    <col min="8710" max="8710" width="9.875" style="127" customWidth="1"/>
    <col min="8711" max="8711" width="13.875" style="127" customWidth="1"/>
    <col min="8712" max="8960" width="9.125" style="127" customWidth="1"/>
    <col min="8961" max="8961" width="3.875" style="127" customWidth="1"/>
    <col min="8962" max="8962" width="12.00390625" style="127" customWidth="1"/>
    <col min="8963" max="8963" width="40.375" style="127" customWidth="1"/>
    <col min="8964" max="8964" width="5.625" style="127" customWidth="1"/>
    <col min="8965" max="8965" width="8.625" style="127" customWidth="1"/>
    <col min="8966" max="8966" width="9.875" style="127" customWidth="1"/>
    <col min="8967" max="8967" width="13.875" style="127" customWidth="1"/>
    <col min="8968" max="9216" width="9.125" style="127" customWidth="1"/>
    <col min="9217" max="9217" width="3.875" style="127" customWidth="1"/>
    <col min="9218" max="9218" width="12.00390625" style="127" customWidth="1"/>
    <col min="9219" max="9219" width="40.375" style="127" customWidth="1"/>
    <col min="9220" max="9220" width="5.625" style="127" customWidth="1"/>
    <col min="9221" max="9221" width="8.625" style="127" customWidth="1"/>
    <col min="9222" max="9222" width="9.875" style="127" customWidth="1"/>
    <col min="9223" max="9223" width="13.875" style="127" customWidth="1"/>
    <col min="9224" max="9472" width="9.125" style="127" customWidth="1"/>
    <col min="9473" max="9473" width="3.875" style="127" customWidth="1"/>
    <col min="9474" max="9474" width="12.00390625" style="127" customWidth="1"/>
    <col min="9475" max="9475" width="40.375" style="127" customWidth="1"/>
    <col min="9476" max="9476" width="5.625" style="127" customWidth="1"/>
    <col min="9477" max="9477" width="8.625" style="127" customWidth="1"/>
    <col min="9478" max="9478" width="9.875" style="127" customWidth="1"/>
    <col min="9479" max="9479" width="13.875" style="127" customWidth="1"/>
    <col min="9480" max="9728" width="9.125" style="127" customWidth="1"/>
    <col min="9729" max="9729" width="3.875" style="127" customWidth="1"/>
    <col min="9730" max="9730" width="12.00390625" style="127" customWidth="1"/>
    <col min="9731" max="9731" width="40.375" style="127" customWidth="1"/>
    <col min="9732" max="9732" width="5.625" style="127" customWidth="1"/>
    <col min="9733" max="9733" width="8.625" style="127" customWidth="1"/>
    <col min="9734" max="9734" width="9.875" style="127" customWidth="1"/>
    <col min="9735" max="9735" width="13.875" style="127" customWidth="1"/>
    <col min="9736" max="9984" width="9.125" style="127" customWidth="1"/>
    <col min="9985" max="9985" width="3.875" style="127" customWidth="1"/>
    <col min="9986" max="9986" width="12.00390625" style="127" customWidth="1"/>
    <col min="9987" max="9987" width="40.375" style="127" customWidth="1"/>
    <col min="9988" max="9988" width="5.625" style="127" customWidth="1"/>
    <col min="9989" max="9989" width="8.625" style="127" customWidth="1"/>
    <col min="9990" max="9990" width="9.875" style="127" customWidth="1"/>
    <col min="9991" max="9991" width="13.875" style="127" customWidth="1"/>
    <col min="9992" max="10240" width="9.125" style="127" customWidth="1"/>
    <col min="10241" max="10241" width="3.875" style="127" customWidth="1"/>
    <col min="10242" max="10242" width="12.00390625" style="127" customWidth="1"/>
    <col min="10243" max="10243" width="40.375" style="127" customWidth="1"/>
    <col min="10244" max="10244" width="5.625" style="127" customWidth="1"/>
    <col min="10245" max="10245" width="8.625" style="127" customWidth="1"/>
    <col min="10246" max="10246" width="9.875" style="127" customWidth="1"/>
    <col min="10247" max="10247" width="13.875" style="127" customWidth="1"/>
    <col min="10248" max="10496" width="9.125" style="127" customWidth="1"/>
    <col min="10497" max="10497" width="3.875" style="127" customWidth="1"/>
    <col min="10498" max="10498" width="12.00390625" style="127" customWidth="1"/>
    <col min="10499" max="10499" width="40.375" style="127" customWidth="1"/>
    <col min="10500" max="10500" width="5.625" style="127" customWidth="1"/>
    <col min="10501" max="10501" width="8.625" style="127" customWidth="1"/>
    <col min="10502" max="10502" width="9.875" style="127" customWidth="1"/>
    <col min="10503" max="10503" width="13.875" style="127" customWidth="1"/>
    <col min="10504" max="10752" width="9.125" style="127" customWidth="1"/>
    <col min="10753" max="10753" width="3.875" style="127" customWidth="1"/>
    <col min="10754" max="10754" width="12.00390625" style="127" customWidth="1"/>
    <col min="10755" max="10755" width="40.375" style="127" customWidth="1"/>
    <col min="10756" max="10756" width="5.625" style="127" customWidth="1"/>
    <col min="10757" max="10757" width="8.625" style="127" customWidth="1"/>
    <col min="10758" max="10758" width="9.875" style="127" customWidth="1"/>
    <col min="10759" max="10759" width="13.875" style="127" customWidth="1"/>
    <col min="10760" max="11008" width="9.125" style="127" customWidth="1"/>
    <col min="11009" max="11009" width="3.875" style="127" customWidth="1"/>
    <col min="11010" max="11010" width="12.00390625" style="127" customWidth="1"/>
    <col min="11011" max="11011" width="40.375" style="127" customWidth="1"/>
    <col min="11012" max="11012" width="5.625" style="127" customWidth="1"/>
    <col min="11013" max="11013" width="8.625" style="127" customWidth="1"/>
    <col min="11014" max="11014" width="9.875" style="127" customWidth="1"/>
    <col min="11015" max="11015" width="13.875" style="127" customWidth="1"/>
    <col min="11016" max="11264" width="9.125" style="127" customWidth="1"/>
    <col min="11265" max="11265" width="3.875" style="127" customWidth="1"/>
    <col min="11266" max="11266" width="12.00390625" style="127" customWidth="1"/>
    <col min="11267" max="11267" width="40.375" style="127" customWidth="1"/>
    <col min="11268" max="11268" width="5.625" style="127" customWidth="1"/>
    <col min="11269" max="11269" width="8.625" style="127" customWidth="1"/>
    <col min="11270" max="11270" width="9.875" style="127" customWidth="1"/>
    <col min="11271" max="11271" width="13.875" style="127" customWidth="1"/>
    <col min="11272" max="11520" width="9.125" style="127" customWidth="1"/>
    <col min="11521" max="11521" width="3.875" style="127" customWidth="1"/>
    <col min="11522" max="11522" width="12.00390625" style="127" customWidth="1"/>
    <col min="11523" max="11523" width="40.375" style="127" customWidth="1"/>
    <col min="11524" max="11524" width="5.625" style="127" customWidth="1"/>
    <col min="11525" max="11525" width="8.625" style="127" customWidth="1"/>
    <col min="11526" max="11526" width="9.875" style="127" customWidth="1"/>
    <col min="11527" max="11527" width="13.875" style="127" customWidth="1"/>
    <col min="11528" max="11776" width="9.125" style="127" customWidth="1"/>
    <col min="11777" max="11777" width="3.875" style="127" customWidth="1"/>
    <col min="11778" max="11778" width="12.00390625" style="127" customWidth="1"/>
    <col min="11779" max="11779" width="40.375" style="127" customWidth="1"/>
    <col min="11780" max="11780" width="5.625" style="127" customWidth="1"/>
    <col min="11781" max="11781" width="8.625" style="127" customWidth="1"/>
    <col min="11782" max="11782" width="9.875" style="127" customWidth="1"/>
    <col min="11783" max="11783" width="13.875" style="127" customWidth="1"/>
    <col min="11784" max="12032" width="9.125" style="127" customWidth="1"/>
    <col min="12033" max="12033" width="3.875" style="127" customWidth="1"/>
    <col min="12034" max="12034" width="12.00390625" style="127" customWidth="1"/>
    <col min="12035" max="12035" width="40.375" style="127" customWidth="1"/>
    <col min="12036" max="12036" width="5.625" style="127" customWidth="1"/>
    <col min="12037" max="12037" width="8.625" style="127" customWidth="1"/>
    <col min="12038" max="12038" width="9.875" style="127" customWidth="1"/>
    <col min="12039" max="12039" width="13.875" style="127" customWidth="1"/>
    <col min="12040" max="12288" width="9.125" style="127" customWidth="1"/>
    <col min="12289" max="12289" width="3.875" style="127" customWidth="1"/>
    <col min="12290" max="12290" width="12.00390625" style="127" customWidth="1"/>
    <col min="12291" max="12291" width="40.375" style="127" customWidth="1"/>
    <col min="12292" max="12292" width="5.625" style="127" customWidth="1"/>
    <col min="12293" max="12293" width="8.625" style="127" customWidth="1"/>
    <col min="12294" max="12294" width="9.875" style="127" customWidth="1"/>
    <col min="12295" max="12295" width="13.875" style="127" customWidth="1"/>
    <col min="12296" max="12544" width="9.125" style="127" customWidth="1"/>
    <col min="12545" max="12545" width="3.875" style="127" customWidth="1"/>
    <col min="12546" max="12546" width="12.00390625" style="127" customWidth="1"/>
    <col min="12547" max="12547" width="40.375" style="127" customWidth="1"/>
    <col min="12548" max="12548" width="5.625" style="127" customWidth="1"/>
    <col min="12549" max="12549" width="8.625" style="127" customWidth="1"/>
    <col min="12550" max="12550" width="9.875" style="127" customWidth="1"/>
    <col min="12551" max="12551" width="13.875" style="127" customWidth="1"/>
    <col min="12552" max="12800" width="9.125" style="127" customWidth="1"/>
    <col min="12801" max="12801" width="3.875" style="127" customWidth="1"/>
    <col min="12802" max="12802" width="12.00390625" style="127" customWidth="1"/>
    <col min="12803" max="12803" width="40.375" style="127" customWidth="1"/>
    <col min="12804" max="12804" width="5.625" style="127" customWidth="1"/>
    <col min="12805" max="12805" width="8.625" style="127" customWidth="1"/>
    <col min="12806" max="12806" width="9.875" style="127" customWidth="1"/>
    <col min="12807" max="12807" width="13.875" style="127" customWidth="1"/>
    <col min="12808" max="13056" width="9.125" style="127" customWidth="1"/>
    <col min="13057" max="13057" width="3.875" style="127" customWidth="1"/>
    <col min="13058" max="13058" width="12.00390625" style="127" customWidth="1"/>
    <col min="13059" max="13059" width="40.375" style="127" customWidth="1"/>
    <col min="13060" max="13060" width="5.625" style="127" customWidth="1"/>
    <col min="13061" max="13061" width="8.625" style="127" customWidth="1"/>
    <col min="13062" max="13062" width="9.875" style="127" customWidth="1"/>
    <col min="13063" max="13063" width="13.875" style="127" customWidth="1"/>
    <col min="13064" max="13312" width="9.125" style="127" customWidth="1"/>
    <col min="13313" max="13313" width="3.875" style="127" customWidth="1"/>
    <col min="13314" max="13314" width="12.00390625" style="127" customWidth="1"/>
    <col min="13315" max="13315" width="40.375" style="127" customWidth="1"/>
    <col min="13316" max="13316" width="5.625" style="127" customWidth="1"/>
    <col min="13317" max="13317" width="8.625" style="127" customWidth="1"/>
    <col min="13318" max="13318" width="9.875" style="127" customWidth="1"/>
    <col min="13319" max="13319" width="13.875" style="127" customWidth="1"/>
    <col min="13320" max="13568" width="9.125" style="127" customWidth="1"/>
    <col min="13569" max="13569" width="3.875" style="127" customWidth="1"/>
    <col min="13570" max="13570" width="12.00390625" style="127" customWidth="1"/>
    <col min="13571" max="13571" width="40.375" style="127" customWidth="1"/>
    <col min="13572" max="13572" width="5.625" style="127" customWidth="1"/>
    <col min="13573" max="13573" width="8.625" style="127" customWidth="1"/>
    <col min="13574" max="13574" width="9.875" style="127" customWidth="1"/>
    <col min="13575" max="13575" width="13.875" style="127" customWidth="1"/>
    <col min="13576" max="13824" width="9.125" style="127" customWidth="1"/>
    <col min="13825" max="13825" width="3.875" style="127" customWidth="1"/>
    <col min="13826" max="13826" width="12.00390625" style="127" customWidth="1"/>
    <col min="13827" max="13827" width="40.375" style="127" customWidth="1"/>
    <col min="13828" max="13828" width="5.625" style="127" customWidth="1"/>
    <col min="13829" max="13829" width="8.625" style="127" customWidth="1"/>
    <col min="13830" max="13830" width="9.875" style="127" customWidth="1"/>
    <col min="13831" max="13831" width="13.875" style="127" customWidth="1"/>
    <col min="13832" max="14080" width="9.125" style="127" customWidth="1"/>
    <col min="14081" max="14081" width="3.875" style="127" customWidth="1"/>
    <col min="14082" max="14082" width="12.00390625" style="127" customWidth="1"/>
    <col min="14083" max="14083" width="40.375" style="127" customWidth="1"/>
    <col min="14084" max="14084" width="5.625" style="127" customWidth="1"/>
    <col min="14085" max="14085" width="8.625" style="127" customWidth="1"/>
    <col min="14086" max="14086" width="9.875" style="127" customWidth="1"/>
    <col min="14087" max="14087" width="13.875" style="127" customWidth="1"/>
    <col min="14088" max="14336" width="9.125" style="127" customWidth="1"/>
    <col min="14337" max="14337" width="3.875" style="127" customWidth="1"/>
    <col min="14338" max="14338" width="12.00390625" style="127" customWidth="1"/>
    <col min="14339" max="14339" width="40.375" style="127" customWidth="1"/>
    <col min="14340" max="14340" width="5.625" style="127" customWidth="1"/>
    <col min="14341" max="14341" width="8.625" style="127" customWidth="1"/>
    <col min="14342" max="14342" width="9.875" style="127" customWidth="1"/>
    <col min="14343" max="14343" width="13.875" style="127" customWidth="1"/>
    <col min="14344" max="14592" width="9.125" style="127" customWidth="1"/>
    <col min="14593" max="14593" width="3.875" style="127" customWidth="1"/>
    <col min="14594" max="14594" width="12.00390625" style="127" customWidth="1"/>
    <col min="14595" max="14595" width="40.375" style="127" customWidth="1"/>
    <col min="14596" max="14596" width="5.625" style="127" customWidth="1"/>
    <col min="14597" max="14597" width="8.625" style="127" customWidth="1"/>
    <col min="14598" max="14598" width="9.875" style="127" customWidth="1"/>
    <col min="14599" max="14599" width="13.875" style="127" customWidth="1"/>
    <col min="14600" max="14848" width="9.125" style="127" customWidth="1"/>
    <col min="14849" max="14849" width="3.875" style="127" customWidth="1"/>
    <col min="14850" max="14850" width="12.00390625" style="127" customWidth="1"/>
    <col min="14851" max="14851" width="40.375" style="127" customWidth="1"/>
    <col min="14852" max="14852" width="5.625" style="127" customWidth="1"/>
    <col min="14853" max="14853" width="8.625" style="127" customWidth="1"/>
    <col min="14854" max="14854" width="9.875" style="127" customWidth="1"/>
    <col min="14855" max="14855" width="13.875" style="127" customWidth="1"/>
    <col min="14856" max="15104" width="9.125" style="127" customWidth="1"/>
    <col min="15105" max="15105" width="3.875" style="127" customWidth="1"/>
    <col min="15106" max="15106" width="12.00390625" style="127" customWidth="1"/>
    <col min="15107" max="15107" width="40.375" style="127" customWidth="1"/>
    <col min="15108" max="15108" width="5.625" style="127" customWidth="1"/>
    <col min="15109" max="15109" width="8.625" style="127" customWidth="1"/>
    <col min="15110" max="15110" width="9.875" style="127" customWidth="1"/>
    <col min="15111" max="15111" width="13.875" style="127" customWidth="1"/>
    <col min="15112" max="15360" width="9.125" style="127" customWidth="1"/>
    <col min="15361" max="15361" width="3.875" style="127" customWidth="1"/>
    <col min="15362" max="15362" width="12.00390625" style="127" customWidth="1"/>
    <col min="15363" max="15363" width="40.375" style="127" customWidth="1"/>
    <col min="15364" max="15364" width="5.625" style="127" customWidth="1"/>
    <col min="15365" max="15365" width="8.625" style="127" customWidth="1"/>
    <col min="15366" max="15366" width="9.875" style="127" customWidth="1"/>
    <col min="15367" max="15367" width="13.875" style="127" customWidth="1"/>
    <col min="15368" max="15616" width="9.125" style="127" customWidth="1"/>
    <col min="15617" max="15617" width="3.875" style="127" customWidth="1"/>
    <col min="15618" max="15618" width="12.00390625" style="127" customWidth="1"/>
    <col min="15619" max="15619" width="40.375" style="127" customWidth="1"/>
    <col min="15620" max="15620" width="5.625" style="127" customWidth="1"/>
    <col min="15621" max="15621" width="8.625" style="127" customWidth="1"/>
    <col min="15622" max="15622" width="9.875" style="127" customWidth="1"/>
    <col min="15623" max="15623" width="13.875" style="127" customWidth="1"/>
    <col min="15624" max="15872" width="9.125" style="127" customWidth="1"/>
    <col min="15873" max="15873" width="3.875" style="127" customWidth="1"/>
    <col min="15874" max="15874" width="12.00390625" style="127" customWidth="1"/>
    <col min="15875" max="15875" width="40.375" style="127" customWidth="1"/>
    <col min="15876" max="15876" width="5.625" style="127" customWidth="1"/>
    <col min="15877" max="15877" width="8.625" style="127" customWidth="1"/>
    <col min="15878" max="15878" width="9.875" style="127" customWidth="1"/>
    <col min="15879" max="15879" width="13.875" style="127" customWidth="1"/>
    <col min="15880" max="16128" width="9.125" style="127" customWidth="1"/>
    <col min="16129" max="16129" width="3.875" style="127" customWidth="1"/>
    <col min="16130" max="16130" width="12.00390625" style="127" customWidth="1"/>
    <col min="16131" max="16131" width="40.375" style="127" customWidth="1"/>
    <col min="16132" max="16132" width="5.625" style="127" customWidth="1"/>
    <col min="16133" max="16133" width="8.625" style="127" customWidth="1"/>
    <col min="16134" max="16134" width="9.875" style="127" customWidth="1"/>
    <col min="16135" max="16135" width="13.875" style="127" customWidth="1"/>
    <col min="16136" max="16384" width="9.125" style="127" customWidth="1"/>
  </cols>
  <sheetData>
    <row r="1" spans="1:7" ht="15.75">
      <c r="A1" s="126" t="s">
        <v>57</v>
      </c>
      <c r="B1" s="126"/>
      <c r="C1" s="126"/>
      <c r="D1" s="126"/>
      <c r="E1" s="126"/>
      <c r="F1" s="126"/>
      <c r="G1" s="126"/>
    </row>
    <row r="2" spans="2:7" ht="13.5" thickBot="1">
      <c r="B2" s="128"/>
      <c r="C2" s="129"/>
      <c r="D2" s="129"/>
      <c r="E2" s="130"/>
      <c r="F2" s="129"/>
      <c r="G2" s="129"/>
    </row>
    <row r="3" spans="1:7" ht="13.5" thickTop="1">
      <c r="A3" s="70" t="s">
        <v>5</v>
      </c>
      <c r="B3" s="71"/>
      <c r="C3" s="72" t="str">
        <f>CONCATENATE(cislostavby," ",nazevstavby)</f>
        <v xml:space="preserve"> SO.05 - B Venkovní rozvody</v>
      </c>
      <c r="D3" s="73"/>
      <c r="E3" s="131"/>
      <c r="F3" s="132">
        <f>Rekapitulace!H1</f>
        <v>0</v>
      </c>
      <c r="G3" s="133"/>
    </row>
    <row r="4" spans="1:7" ht="13.5" thickBot="1">
      <c r="A4" s="134" t="s">
        <v>1</v>
      </c>
      <c r="B4" s="78"/>
      <c r="C4" s="79" t="str">
        <f>CONCATENATE(cisloobjektu," ",nazevobjektu)</f>
        <v xml:space="preserve"> </v>
      </c>
      <c r="D4" s="80"/>
      <c r="E4" s="135"/>
      <c r="F4" s="135"/>
      <c r="G4" s="136"/>
    </row>
    <row r="5" ht="13.5" thickTop="1">
      <c r="A5" s="137"/>
    </row>
    <row r="6" spans="1:7" ht="12.75">
      <c r="A6" s="139" t="s">
        <v>58</v>
      </c>
      <c r="B6" s="140" t="s">
        <v>59</v>
      </c>
      <c r="C6" s="140" t="s">
        <v>60</v>
      </c>
      <c r="D6" s="140" t="s">
        <v>61</v>
      </c>
      <c r="E6" s="140" t="s">
        <v>62</v>
      </c>
      <c r="F6" s="140" t="s">
        <v>63</v>
      </c>
      <c r="G6" s="141" t="s">
        <v>64</v>
      </c>
    </row>
    <row r="7" spans="1:15" ht="12.75">
      <c r="A7" s="142" t="s">
        <v>65</v>
      </c>
      <c r="B7" s="143" t="s">
        <v>70</v>
      </c>
      <c r="C7" s="144" t="s">
        <v>71</v>
      </c>
      <c r="D7" s="145"/>
      <c r="E7" s="146"/>
      <c r="F7" s="146"/>
      <c r="G7" s="147"/>
      <c r="O7" s="148">
        <v>1</v>
      </c>
    </row>
    <row r="8" spans="1:104" ht="12.75">
      <c r="A8" s="149">
        <v>1</v>
      </c>
      <c r="B8" s="150" t="s">
        <v>66</v>
      </c>
      <c r="C8" s="151" t="s">
        <v>72</v>
      </c>
      <c r="D8" s="152" t="s">
        <v>67</v>
      </c>
      <c r="E8" s="153">
        <v>1</v>
      </c>
      <c r="F8" s="153">
        <v>0</v>
      </c>
      <c r="G8" s="154">
        <f>E8*F8</f>
        <v>0</v>
      </c>
      <c r="O8" s="148">
        <v>2</v>
      </c>
      <c r="AA8" s="127">
        <v>12</v>
      </c>
      <c r="AB8" s="127">
        <v>0</v>
      </c>
      <c r="AC8" s="127">
        <v>1</v>
      </c>
      <c r="AZ8" s="127">
        <v>4</v>
      </c>
      <c r="BA8" s="127">
        <f>IF(AZ8=1,G8,0)</f>
        <v>0</v>
      </c>
      <c r="BB8" s="127">
        <f>IF(AZ8=2,G8,0)</f>
        <v>0</v>
      </c>
      <c r="BC8" s="127">
        <f>IF(AZ8=3,G8,0)</f>
        <v>0</v>
      </c>
      <c r="BD8" s="127">
        <f>IF(AZ8=4,G8,0)</f>
        <v>0</v>
      </c>
      <c r="BE8" s="127">
        <f>IF(AZ8=5,G8,0)</f>
        <v>0</v>
      </c>
      <c r="CZ8" s="127">
        <v>0</v>
      </c>
    </row>
    <row r="9" spans="1:104" ht="12.75">
      <c r="A9" s="149">
        <v>2</v>
      </c>
      <c r="B9" s="150" t="s">
        <v>73</v>
      </c>
      <c r="C9" s="151" t="s">
        <v>74</v>
      </c>
      <c r="D9" s="152" t="s">
        <v>67</v>
      </c>
      <c r="E9" s="153">
        <v>1</v>
      </c>
      <c r="F9" s="153">
        <v>0</v>
      </c>
      <c r="G9" s="154">
        <f>E9*F9</f>
        <v>0</v>
      </c>
      <c r="O9" s="148">
        <v>2</v>
      </c>
      <c r="AA9" s="127">
        <v>12</v>
      </c>
      <c r="AB9" s="127">
        <v>0</v>
      </c>
      <c r="AC9" s="127">
        <v>2</v>
      </c>
      <c r="AZ9" s="127">
        <v>4</v>
      </c>
      <c r="BA9" s="127">
        <f>IF(AZ9=1,G9,0)</f>
        <v>0</v>
      </c>
      <c r="BB9" s="127">
        <f>IF(AZ9=2,G9,0)</f>
        <v>0</v>
      </c>
      <c r="BC9" s="127">
        <f>IF(AZ9=3,G9,0)</f>
        <v>0</v>
      </c>
      <c r="BD9" s="127">
        <f>IF(AZ9=4,G9,0)</f>
        <v>0</v>
      </c>
      <c r="BE9" s="127">
        <f>IF(AZ9=5,G9,0)</f>
        <v>0</v>
      </c>
      <c r="CZ9" s="127">
        <v>0</v>
      </c>
    </row>
    <row r="10" spans="1:104" ht="12.75">
      <c r="A10" s="149">
        <v>3</v>
      </c>
      <c r="B10" s="150" t="s">
        <v>75</v>
      </c>
      <c r="C10" s="151" t="s">
        <v>76</v>
      </c>
      <c r="D10" s="152" t="s">
        <v>67</v>
      </c>
      <c r="E10" s="153">
        <v>1</v>
      </c>
      <c r="F10" s="153">
        <v>0</v>
      </c>
      <c r="G10" s="154">
        <f>E10*F10</f>
        <v>0</v>
      </c>
      <c r="O10" s="148">
        <v>2</v>
      </c>
      <c r="AA10" s="127">
        <v>12</v>
      </c>
      <c r="AB10" s="127">
        <v>0</v>
      </c>
      <c r="AC10" s="127">
        <v>3</v>
      </c>
      <c r="AZ10" s="127">
        <v>4</v>
      </c>
      <c r="BA10" s="127">
        <f>IF(AZ10=1,G10,0)</f>
        <v>0</v>
      </c>
      <c r="BB10" s="127">
        <f>IF(AZ10=2,G10,0)</f>
        <v>0</v>
      </c>
      <c r="BC10" s="127">
        <f>IF(AZ10=3,G10,0)</f>
        <v>0</v>
      </c>
      <c r="BD10" s="127">
        <f>IF(AZ10=4,G10,0)</f>
        <v>0</v>
      </c>
      <c r="BE10" s="127">
        <f>IF(AZ10=5,G10,0)</f>
        <v>0</v>
      </c>
      <c r="CZ10" s="127">
        <v>0</v>
      </c>
    </row>
    <row r="11" spans="1:104" ht="22.5">
      <c r="A11" s="149">
        <v>4</v>
      </c>
      <c r="B11" s="150" t="s">
        <v>77</v>
      </c>
      <c r="C11" s="151" t="s">
        <v>78</v>
      </c>
      <c r="D11" s="152" t="s">
        <v>67</v>
      </c>
      <c r="E11" s="153">
        <v>1</v>
      </c>
      <c r="F11" s="153">
        <v>0</v>
      </c>
      <c r="G11" s="154">
        <f>E11*F11</f>
        <v>0</v>
      </c>
      <c r="O11" s="148">
        <v>2</v>
      </c>
      <c r="AA11" s="127">
        <v>12</v>
      </c>
      <c r="AB11" s="127">
        <v>0</v>
      </c>
      <c r="AC11" s="127">
        <v>4</v>
      </c>
      <c r="AZ11" s="127">
        <v>4</v>
      </c>
      <c r="BA11" s="127">
        <f>IF(AZ11=1,G11,0)</f>
        <v>0</v>
      </c>
      <c r="BB11" s="127">
        <f>IF(AZ11=2,G11,0)</f>
        <v>0</v>
      </c>
      <c r="BC11" s="127">
        <f>IF(AZ11=3,G11,0)</f>
        <v>0</v>
      </c>
      <c r="BD11" s="127">
        <f>IF(AZ11=4,G11,0)</f>
        <v>0</v>
      </c>
      <c r="BE11" s="127">
        <f>IF(AZ11=5,G11,0)</f>
        <v>0</v>
      </c>
      <c r="CZ11" s="127">
        <v>0</v>
      </c>
    </row>
    <row r="12" spans="1:104" ht="12.75">
      <c r="A12" s="149">
        <v>5</v>
      </c>
      <c r="B12" s="150" t="s">
        <v>79</v>
      </c>
      <c r="C12" s="151" t="s">
        <v>80</v>
      </c>
      <c r="D12" s="152" t="s">
        <v>67</v>
      </c>
      <c r="E12" s="153">
        <v>1</v>
      </c>
      <c r="F12" s="153">
        <v>0</v>
      </c>
      <c r="G12" s="154">
        <f>E12*F12</f>
        <v>0</v>
      </c>
      <c r="O12" s="148">
        <v>2</v>
      </c>
      <c r="AA12" s="127">
        <v>12</v>
      </c>
      <c r="AB12" s="127">
        <v>0</v>
      </c>
      <c r="AC12" s="127">
        <v>5</v>
      </c>
      <c r="AZ12" s="127">
        <v>4</v>
      </c>
      <c r="BA12" s="127">
        <f>IF(AZ12=1,G12,0)</f>
        <v>0</v>
      </c>
      <c r="BB12" s="127">
        <f>IF(AZ12=2,G12,0)</f>
        <v>0</v>
      </c>
      <c r="BC12" s="127">
        <f>IF(AZ12=3,G12,0)</f>
        <v>0</v>
      </c>
      <c r="BD12" s="127">
        <f>IF(AZ12=4,G12,0)</f>
        <v>0</v>
      </c>
      <c r="BE12" s="127">
        <f>IF(AZ12=5,G12,0)</f>
        <v>0</v>
      </c>
      <c r="CZ12" s="127">
        <v>0</v>
      </c>
    </row>
    <row r="13" spans="1:104" ht="12.75">
      <c r="A13" s="149">
        <v>6</v>
      </c>
      <c r="B13" s="150" t="s">
        <v>79</v>
      </c>
      <c r="C13" s="151" t="s">
        <v>81</v>
      </c>
      <c r="D13" s="152" t="s">
        <v>67</v>
      </c>
      <c r="E13" s="153">
        <v>1</v>
      </c>
      <c r="F13" s="153">
        <v>0</v>
      </c>
      <c r="G13" s="154">
        <f>E13*F13</f>
        <v>0</v>
      </c>
      <c r="O13" s="148">
        <v>2</v>
      </c>
      <c r="AA13" s="127">
        <v>12</v>
      </c>
      <c r="AB13" s="127">
        <v>0</v>
      </c>
      <c r="AC13" s="127">
        <v>6</v>
      </c>
      <c r="AZ13" s="127">
        <v>4</v>
      </c>
      <c r="BA13" s="127">
        <f>IF(AZ13=1,G13,0)</f>
        <v>0</v>
      </c>
      <c r="BB13" s="127">
        <f>IF(AZ13=2,G13,0)</f>
        <v>0</v>
      </c>
      <c r="BC13" s="127">
        <f>IF(AZ13=3,G13,0)</f>
        <v>0</v>
      </c>
      <c r="BD13" s="127">
        <f>IF(AZ13=4,G13,0)</f>
        <v>0</v>
      </c>
      <c r="BE13" s="127">
        <f>IF(AZ13=5,G13,0)</f>
        <v>0</v>
      </c>
      <c r="CZ13" s="127">
        <v>0</v>
      </c>
    </row>
    <row r="14" spans="1:104" ht="12.75">
      <c r="A14" s="149">
        <v>7</v>
      </c>
      <c r="B14" s="150" t="s">
        <v>82</v>
      </c>
      <c r="C14" s="151" t="s">
        <v>83</v>
      </c>
      <c r="D14" s="152" t="s">
        <v>67</v>
      </c>
      <c r="E14" s="153">
        <v>1</v>
      </c>
      <c r="F14" s="153">
        <v>0</v>
      </c>
      <c r="G14" s="154">
        <f>E14*F14</f>
        <v>0</v>
      </c>
      <c r="O14" s="148">
        <v>2</v>
      </c>
      <c r="AA14" s="127">
        <v>12</v>
      </c>
      <c r="AB14" s="127">
        <v>0</v>
      </c>
      <c r="AC14" s="127">
        <v>7</v>
      </c>
      <c r="AZ14" s="127">
        <v>4</v>
      </c>
      <c r="BA14" s="127">
        <f>IF(AZ14=1,G14,0)</f>
        <v>0</v>
      </c>
      <c r="BB14" s="127">
        <f>IF(AZ14=2,G14,0)</f>
        <v>0</v>
      </c>
      <c r="BC14" s="127">
        <f>IF(AZ14=3,G14,0)</f>
        <v>0</v>
      </c>
      <c r="BD14" s="127">
        <f>IF(AZ14=4,G14,0)</f>
        <v>0</v>
      </c>
      <c r="BE14" s="127">
        <f>IF(AZ14=5,G14,0)</f>
        <v>0</v>
      </c>
      <c r="CZ14" s="127">
        <v>0</v>
      </c>
    </row>
    <row r="15" spans="1:104" ht="12.75">
      <c r="A15" s="149">
        <v>8</v>
      </c>
      <c r="B15" s="150" t="s">
        <v>84</v>
      </c>
      <c r="C15" s="151" t="s">
        <v>85</v>
      </c>
      <c r="D15" s="152" t="s">
        <v>67</v>
      </c>
      <c r="E15" s="153">
        <v>1</v>
      </c>
      <c r="F15" s="153">
        <v>0</v>
      </c>
      <c r="G15" s="154">
        <f>E15*F15</f>
        <v>0</v>
      </c>
      <c r="O15" s="148">
        <v>2</v>
      </c>
      <c r="AA15" s="127">
        <v>12</v>
      </c>
      <c r="AB15" s="127">
        <v>0</v>
      </c>
      <c r="AC15" s="127">
        <v>8</v>
      </c>
      <c r="AZ15" s="127">
        <v>4</v>
      </c>
      <c r="BA15" s="127">
        <f>IF(AZ15=1,G15,0)</f>
        <v>0</v>
      </c>
      <c r="BB15" s="127">
        <f>IF(AZ15=2,G15,0)</f>
        <v>0</v>
      </c>
      <c r="BC15" s="127">
        <f>IF(AZ15=3,G15,0)</f>
        <v>0</v>
      </c>
      <c r="BD15" s="127">
        <f>IF(AZ15=4,G15,0)</f>
        <v>0</v>
      </c>
      <c r="BE15" s="127">
        <f>IF(AZ15=5,G15,0)</f>
        <v>0</v>
      </c>
      <c r="CZ15" s="127">
        <v>0</v>
      </c>
    </row>
    <row r="16" spans="1:104" ht="22.5">
      <c r="A16" s="149">
        <v>9</v>
      </c>
      <c r="B16" s="150" t="s">
        <v>86</v>
      </c>
      <c r="C16" s="151" t="s">
        <v>87</v>
      </c>
      <c r="D16" s="152" t="s">
        <v>88</v>
      </c>
      <c r="E16" s="153">
        <v>109</v>
      </c>
      <c r="F16" s="153">
        <v>0</v>
      </c>
      <c r="G16" s="154">
        <f>E16*F16</f>
        <v>0</v>
      </c>
      <c r="O16" s="148">
        <v>2</v>
      </c>
      <c r="AA16" s="127">
        <v>12</v>
      </c>
      <c r="AB16" s="127">
        <v>0</v>
      </c>
      <c r="AC16" s="127">
        <v>9</v>
      </c>
      <c r="AZ16" s="127">
        <v>4</v>
      </c>
      <c r="BA16" s="127">
        <f>IF(AZ16=1,G16,0)</f>
        <v>0</v>
      </c>
      <c r="BB16" s="127">
        <f>IF(AZ16=2,G16,0)</f>
        <v>0</v>
      </c>
      <c r="BC16" s="127">
        <f>IF(AZ16=3,G16,0)</f>
        <v>0</v>
      </c>
      <c r="BD16" s="127">
        <f>IF(AZ16=4,G16,0)</f>
        <v>0</v>
      </c>
      <c r="BE16" s="127">
        <f>IF(AZ16=5,G16,0)</f>
        <v>0</v>
      </c>
      <c r="CZ16" s="127">
        <v>0.00062</v>
      </c>
    </row>
    <row r="17" spans="1:104" ht="22.5">
      <c r="A17" s="149">
        <v>10</v>
      </c>
      <c r="B17" s="150" t="s">
        <v>89</v>
      </c>
      <c r="C17" s="151" t="s">
        <v>90</v>
      </c>
      <c r="D17" s="152" t="s">
        <v>91</v>
      </c>
      <c r="E17" s="153">
        <v>5</v>
      </c>
      <c r="F17" s="153">
        <v>0</v>
      </c>
      <c r="G17" s="154">
        <f>E17*F17</f>
        <v>0</v>
      </c>
      <c r="O17" s="148">
        <v>2</v>
      </c>
      <c r="AA17" s="127">
        <v>12</v>
      </c>
      <c r="AB17" s="127">
        <v>0</v>
      </c>
      <c r="AC17" s="127">
        <v>10</v>
      </c>
      <c r="AZ17" s="127">
        <v>4</v>
      </c>
      <c r="BA17" s="127">
        <f>IF(AZ17=1,G17,0)</f>
        <v>0</v>
      </c>
      <c r="BB17" s="127">
        <f>IF(AZ17=2,G17,0)</f>
        <v>0</v>
      </c>
      <c r="BC17" s="127">
        <f>IF(AZ17=3,G17,0)</f>
        <v>0</v>
      </c>
      <c r="BD17" s="127">
        <f>IF(AZ17=4,G17,0)</f>
        <v>0</v>
      </c>
      <c r="BE17" s="127">
        <f>IF(AZ17=5,G17,0)</f>
        <v>0</v>
      </c>
      <c r="CZ17" s="127">
        <v>0.00032</v>
      </c>
    </row>
    <row r="18" spans="1:104" ht="22.5">
      <c r="A18" s="149">
        <v>11</v>
      </c>
      <c r="B18" s="150" t="s">
        <v>92</v>
      </c>
      <c r="C18" s="151" t="s">
        <v>93</v>
      </c>
      <c r="D18" s="152" t="s">
        <v>88</v>
      </c>
      <c r="E18" s="153">
        <v>107</v>
      </c>
      <c r="F18" s="153">
        <v>0</v>
      </c>
      <c r="G18" s="154">
        <f>E18*F18</f>
        <v>0</v>
      </c>
      <c r="O18" s="148">
        <v>2</v>
      </c>
      <c r="AA18" s="127">
        <v>12</v>
      </c>
      <c r="AB18" s="127">
        <v>0</v>
      </c>
      <c r="AC18" s="127">
        <v>11</v>
      </c>
      <c r="AZ18" s="127">
        <v>4</v>
      </c>
      <c r="BA18" s="127">
        <f>IF(AZ18=1,G18,0)</f>
        <v>0</v>
      </c>
      <c r="BB18" s="127">
        <f>IF(AZ18=2,G18,0)</f>
        <v>0</v>
      </c>
      <c r="BC18" s="127">
        <f>IF(AZ18=3,G18,0)</f>
        <v>0</v>
      </c>
      <c r="BD18" s="127">
        <f>IF(AZ18=4,G18,0)</f>
        <v>0</v>
      </c>
      <c r="BE18" s="127">
        <f>IF(AZ18=5,G18,0)</f>
        <v>0</v>
      </c>
      <c r="CZ18" s="127">
        <v>0.00023</v>
      </c>
    </row>
    <row r="19" spans="1:104" ht="22.5">
      <c r="A19" s="149">
        <v>12</v>
      </c>
      <c r="B19" s="150" t="s">
        <v>94</v>
      </c>
      <c r="C19" s="151" t="s">
        <v>95</v>
      </c>
      <c r="D19" s="152" t="s">
        <v>88</v>
      </c>
      <c r="E19" s="153">
        <v>60</v>
      </c>
      <c r="F19" s="153">
        <v>0</v>
      </c>
      <c r="G19" s="154">
        <f>E19*F19</f>
        <v>0</v>
      </c>
      <c r="O19" s="148">
        <v>2</v>
      </c>
      <c r="AA19" s="127">
        <v>12</v>
      </c>
      <c r="AB19" s="127">
        <v>0</v>
      </c>
      <c r="AC19" s="127">
        <v>12</v>
      </c>
      <c r="AZ19" s="127">
        <v>4</v>
      </c>
      <c r="BA19" s="127">
        <f>IF(AZ19=1,G19,0)</f>
        <v>0</v>
      </c>
      <c r="BB19" s="127">
        <f>IF(AZ19=2,G19,0)</f>
        <v>0</v>
      </c>
      <c r="BC19" s="127">
        <f>IF(AZ19=3,G19,0)</f>
        <v>0</v>
      </c>
      <c r="BD19" s="127">
        <f>IF(AZ19=4,G19,0)</f>
        <v>0</v>
      </c>
      <c r="BE19" s="127">
        <f>IF(AZ19=5,G19,0)</f>
        <v>0</v>
      </c>
      <c r="CZ19" s="127">
        <v>0.00105</v>
      </c>
    </row>
    <row r="20" spans="1:104" ht="22.5">
      <c r="A20" s="149">
        <v>13</v>
      </c>
      <c r="B20" s="150" t="s">
        <v>96</v>
      </c>
      <c r="C20" s="151" t="s">
        <v>97</v>
      </c>
      <c r="D20" s="152" t="s">
        <v>91</v>
      </c>
      <c r="E20" s="153">
        <v>5</v>
      </c>
      <c r="F20" s="153">
        <v>0</v>
      </c>
      <c r="G20" s="154">
        <f>E20*F20</f>
        <v>0</v>
      </c>
      <c r="O20" s="148">
        <v>2</v>
      </c>
      <c r="AA20" s="127">
        <v>12</v>
      </c>
      <c r="AB20" s="127">
        <v>0</v>
      </c>
      <c r="AC20" s="127">
        <v>13</v>
      </c>
      <c r="AZ20" s="127">
        <v>4</v>
      </c>
      <c r="BA20" s="127">
        <f>IF(AZ20=1,G20,0)</f>
        <v>0</v>
      </c>
      <c r="BB20" s="127">
        <f>IF(AZ20=2,G20,0)</f>
        <v>0</v>
      </c>
      <c r="BC20" s="127">
        <f>IF(AZ20=3,G20,0)</f>
        <v>0</v>
      </c>
      <c r="BD20" s="127">
        <f>IF(AZ20=4,G20,0)</f>
        <v>0</v>
      </c>
      <c r="BE20" s="127">
        <f>IF(AZ20=5,G20,0)</f>
        <v>0</v>
      </c>
      <c r="CZ20" s="127">
        <v>0.00013</v>
      </c>
    </row>
    <row r="21" spans="1:104" ht="22.5">
      <c r="A21" s="149">
        <v>14</v>
      </c>
      <c r="B21" s="150" t="s">
        <v>98</v>
      </c>
      <c r="C21" s="151" t="s">
        <v>99</v>
      </c>
      <c r="D21" s="152" t="s">
        <v>91</v>
      </c>
      <c r="E21" s="153">
        <v>10</v>
      </c>
      <c r="F21" s="153">
        <v>0</v>
      </c>
      <c r="G21" s="154">
        <f>E21*F21</f>
        <v>0</v>
      </c>
      <c r="O21" s="148">
        <v>2</v>
      </c>
      <c r="AA21" s="127">
        <v>12</v>
      </c>
      <c r="AB21" s="127">
        <v>0</v>
      </c>
      <c r="AC21" s="127">
        <v>14</v>
      </c>
      <c r="AZ21" s="127">
        <v>4</v>
      </c>
      <c r="BA21" s="127">
        <f>IF(AZ21=1,G21,0)</f>
        <v>0</v>
      </c>
      <c r="BB21" s="127">
        <f>IF(AZ21=2,G21,0)</f>
        <v>0</v>
      </c>
      <c r="BC21" s="127">
        <f>IF(AZ21=3,G21,0)</f>
        <v>0</v>
      </c>
      <c r="BD21" s="127">
        <f>IF(AZ21=4,G21,0)</f>
        <v>0</v>
      </c>
      <c r="BE21" s="127">
        <f>IF(AZ21=5,G21,0)</f>
        <v>0</v>
      </c>
      <c r="CZ21" s="127">
        <v>0.00021</v>
      </c>
    </row>
    <row r="22" spans="1:104" ht="22.5">
      <c r="A22" s="149">
        <v>15</v>
      </c>
      <c r="B22" s="150" t="s">
        <v>100</v>
      </c>
      <c r="C22" s="151" t="s">
        <v>101</v>
      </c>
      <c r="D22" s="152" t="s">
        <v>88</v>
      </c>
      <c r="E22" s="153">
        <v>71</v>
      </c>
      <c r="F22" s="153">
        <v>0</v>
      </c>
      <c r="G22" s="154">
        <f>E22*F22</f>
        <v>0</v>
      </c>
      <c r="O22" s="148">
        <v>2</v>
      </c>
      <c r="AA22" s="127">
        <v>12</v>
      </c>
      <c r="AB22" s="127">
        <v>0</v>
      </c>
      <c r="AC22" s="127">
        <v>15</v>
      </c>
      <c r="AZ22" s="127">
        <v>4</v>
      </c>
      <c r="BA22" s="127">
        <f>IF(AZ22=1,G22,0)</f>
        <v>0</v>
      </c>
      <c r="BB22" s="127">
        <f>IF(AZ22=2,G22,0)</f>
        <v>0</v>
      </c>
      <c r="BC22" s="127">
        <f>IF(AZ22=3,G22,0)</f>
        <v>0</v>
      </c>
      <c r="BD22" s="127">
        <f>IF(AZ22=4,G22,0)</f>
        <v>0</v>
      </c>
      <c r="BE22" s="127">
        <f>IF(AZ22=5,G22,0)</f>
        <v>0</v>
      </c>
      <c r="CZ22" s="127">
        <v>0.00064</v>
      </c>
    </row>
    <row r="23" spans="1:104" ht="22.5">
      <c r="A23" s="149">
        <v>16</v>
      </c>
      <c r="B23" s="150" t="s">
        <v>102</v>
      </c>
      <c r="C23" s="151" t="s">
        <v>103</v>
      </c>
      <c r="D23" s="152" t="s">
        <v>88</v>
      </c>
      <c r="E23" s="153">
        <v>71</v>
      </c>
      <c r="F23" s="153">
        <v>0</v>
      </c>
      <c r="G23" s="154">
        <f>E23*F23</f>
        <v>0</v>
      </c>
      <c r="O23" s="148">
        <v>2</v>
      </c>
      <c r="AA23" s="127">
        <v>12</v>
      </c>
      <c r="AB23" s="127">
        <v>0</v>
      </c>
      <c r="AC23" s="127">
        <v>16</v>
      </c>
      <c r="AZ23" s="127">
        <v>4</v>
      </c>
      <c r="BA23" s="127">
        <f>IF(AZ23=1,G23,0)</f>
        <v>0</v>
      </c>
      <c r="BB23" s="127">
        <f>IF(AZ23=2,G23,0)</f>
        <v>0</v>
      </c>
      <c r="BC23" s="127">
        <f>IF(AZ23=3,G23,0)</f>
        <v>0</v>
      </c>
      <c r="BD23" s="127">
        <f>IF(AZ23=4,G23,0)</f>
        <v>0</v>
      </c>
      <c r="BE23" s="127">
        <f>IF(AZ23=5,G23,0)</f>
        <v>0</v>
      </c>
      <c r="CZ23" s="127">
        <v>0.00032</v>
      </c>
    </row>
    <row r="24" spans="1:104" ht="12.75">
      <c r="A24" s="149">
        <v>17</v>
      </c>
      <c r="B24" s="150" t="s">
        <v>104</v>
      </c>
      <c r="C24" s="151" t="s">
        <v>105</v>
      </c>
      <c r="D24" s="152" t="s">
        <v>88</v>
      </c>
      <c r="E24" s="153">
        <v>53</v>
      </c>
      <c r="F24" s="153">
        <v>0</v>
      </c>
      <c r="G24" s="154">
        <f>E24*F24</f>
        <v>0</v>
      </c>
      <c r="O24" s="148">
        <v>2</v>
      </c>
      <c r="AA24" s="127">
        <v>12</v>
      </c>
      <c r="AB24" s="127">
        <v>0</v>
      </c>
      <c r="AC24" s="127">
        <v>17</v>
      </c>
      <c r="AZ24" s="127">
        <v>4</v>
      </c>
      <c r="BA24" s="127">
        <f>IF(AZ24=1,G24,0)</f>
        <v>0</v>
      </c>
      <c r="BB24" s="127">
        <f>IF(AZ24=2,G24,0)</f>
        <v>0</v>
      </c>
      <c r="BC24" s="127">
        <f>IF(AZ24=3,G24,0)</f>
        <v>0</v>
      </c>
      <c r="BD24" s="127">
        <f>IF(AZ24=4,G24,0)</f>
        <v>0</v>
      </c>
      <c r="BE24" s="127">
        <f>IF(AZ24=5,G24,0)</f>
        <v>0</v>
      </c>
      <c r="CZ24" s="127">
        <v>0</v>
      </c>
    </row>
    <row r="25" spans="1:104" ht="12.75">
      <c r="A25" s="149">
        <v>18</v>
      </c>
      <c r="B25" s="150" t="s">
        <v>106</v>
      </c>
      <c r="C25" s="151" t="s">
        <v>107</v>
      </c>
      <c r="D25" s="152" t="s">
        <v>88</v>
      </c>
      <c r="E25" s="153">
        <v>125</v>
      </c>
      <c r="F25" s="153">
        <v>0</v>
      </c>
      <c r="G25" s="154">
        <f>E25*F25</f>
        <v>0</v>
      </c>
      <c r="O25" s="148">
        <v>2</v>
      </c>
      <c r="AA25" s="127">
        <v>12</v>
      </c>
      <c r="AB25" s="127">
        <v>0</v>
      </c>
      <c r="AC25" s="127">
        <v>18</v>
      </c>
      <c r="AZ25" s="127">
        <v>4</v>
      </c>
      <c r="BA25" s="127">
        <f>IF(AZ25=1,G25,0)</f>
        <v>0</v>
      </c>
      <c r="BB25" s="127">
        <f>IF(AZ25=2,G25,0)</f>
        <v>0</v>
      </c>
      <c r="BC25" s="127">
        <f>IF(AZ25=3,G25,0)</f>
        <v>0</v>
      </c>
      <c r="BD25" s="127">
        <f>IF(AZ25=4,G25,0)</f>
        <v>0</v>
      </c>
      <c r="BE25" s="127">
        <f>IF(AZ25=5,G25,0)</f>
        <v>0</v>
      </c>
      <c r="CZ25" s="127">
        <v>0</v>
      </c>
    </row>
    <row r="26" spans="1:104" ht="12.75">
      <c r="A26" s="149">
        <v>19</v>
      </c>
      <c r="B26" s="150" t="s">
        <v>108</v>
      </c>
      <c r="C26" s="151" t="s">
        <v>109</v>
      </c>
      <c r="D26" s="152" t="s">
        <v>91</v>
      </c>
      <c r="E26" s="153">
        <v>130</v>
      </c>
      <c r="F26" s="153">
        <v>0</v>
      </c>
      <c r="G26" s="154">
        <f>E26*F26</f>
        <v>0</v>
      </c>
      <c r="O26" s="148">
        <v>2</v>
      </c>
      <c r="AA26" s="127">
        <v>12</v>
      </c>
      <c r="AB26" s="127">
        <v>0</v>
      </c>
      <c r="AC26" s="127">
        <v>19</v>
      </c>
      <c r="AZ26" s="127">
        <v>4</v>
      </c>
      <c r="BA26" s="127">
        <f>IF(AZ26=1,G26,0)</f>
        <v>0</v>
      </c>
      <c r="BB26" s="127">
        <f>IF(AZ26=2,G26,0)</f>
        <v>0</v>
      </c>
      <c r="BC26" s="127">
        <f>IF(AZ26=3,G26,0)</f>
        <v>0</v>
      </c>
      <c r="BD26" s="127">
        <f>IF(AZ26=4,G26,0)</f>
        <v>0</v>
      </c>
      <c r="BE26" s="127">
        <f>IF(AZ26=5,G26,0)</f>
        <v>0</v>
      </c>
      <c r="CZ26" s="127">
        <v>0</v>
      </c>
    </row>
    <row r="27" spans="1:104" ht="12.75">
      <c r="A27" s="149">
        <v>20</v>
      </c>
      <c r="B27" s="150" t="s">
        <v>110</v>
      </c>
      <c r="C27" s="151" t="s">
        <v>111</v>
      </c>
      <c r="D27" s="152" t="s">
        <v>91</v>
      </c>
      <c r="E27" s="153">
        <v>16</v>
      </c>
      <c r="F27" s="153">
        <v>0</v>
      </c>
      <c r="G27" s="154">
        <f>E27*F27</f>
        <v>0</v>
      </c>
      <c r="O27" s="148">
        <v>2</v>
      </c>
      <c r="AA27" s="127">
        <v>12</v>
      </c>
      <c r="AB27" s="127">
        <v>0</v>
      </c>
      <c r="AC27" s="127">
        <v>20</v>
      </c>
      <c r="AZ27" s="127">
        <v>4</v>
      </c>
      <c r="BA27" s="127">
        <f>IF(AZ27=1,G27,0)</f>
        <v>0</v>
      </c>
      <c r="BB27" s="127">
        <f>IF(AZ27=2,G27,0)</f>
        <v>0</v>
      </c>
      <c r="BC27" s="127">
        <f>IF(AZ27=3,G27,0)</f>
        <v>0</v>
      </c>
      <c r="BD27" s="127">
        <f>IF(AZ27=4,G27,0)</f>
        <v>0</v>
      </c>
      <c r="BE27" s="127">
        <f>IF(AZ27=5,G27,0)</f>
        <v>0</v>
      </c>
      <c r="CZ27" s="127">
        <v>0</v>
      </c>
    </row>
    <row r="28" spans="1:57" ht="12.75">
      <c r="A28" s="155"/>
      <c r="B28" s="156" t="s">
        <v>68</v>
      </c>
      <c r="C28" s="157" t="str">
        <f>CONCATENATE(B7," ",C7)</f>
        <v>M21 Elektromontáže</v>
      </c>
      <c r="D28" s="155"/>
      <c r="E28" s="158"/>
      <c r="F28" s="158"/>
      <c r="G28" s="159">
        <f>SUM(G7:G27)</f>
        <v>0</v>
      </c>
      <c r="O28" s="148">
        <v>4</v>
      </c>
      <c r="BA28" s="160">
        <f>SUM(BA7:BA27)</f>
        <v>0</v>
      </c>
      <c r="BB28" s="160">
        <f>SUM(BB7:BB27)</f>
        <v>0</v>
      </c>
      <c r="BC28" s="160">
        <f>SUM(BC7:BC27)</f>
        <v>0</v>
      </c>
      <c r="BD28" s="160">
        <f>SUM(BD7:BD27)</f>
        <v>0</v>
      </c>
      <c r="BE28" s="160">
        <f>SUM(BE7:BE27)</f>
        <v>0</v>
      </c>
    </row>
    <row r="29" spans="1:15" ht="12.75">
      <c r="A29" s="142" t="s">
        <v>65</v>
      </c>
      <c r="B29" s="143" t="s">
        <v>112</v>
      </c>
      <c r="C29" s="144" t="s">
        <v>113</v>
      </c>
      <c r="D29" s="145"/>
      <c r="E29" s="146"/>
      <c r="F29" s="146"/>
      <c r="G29" s="147"/>
      <c r="O29" s="148">
        <v>1</v>
      </c>
    </row>
    <row r="30" spans="1:104" ht="22.5">
      <c r="A30" s="149">
        <v>21</v>
      </c>
      <c r="B30" s="150" t="s">
        <v>114</v>
      </c>
      <c r="C30" s="151" t="s">
        <v>115</v>
      </c>
      <c r="D30" s="152" t="s">
        <v>116</v>
      </c>
      <c r="E30" s="153">
        <v>0.5</v>
      </c>
      <c r="F30" s="153">
        <v>0</v>
      </c>
      <c r="G30" s="154">
        <f>E30*F30</f>
        <v>0</v>
      </c>
      <c r="O30" s="148">
        <v>2</v>
      </c>
      <c r="AA30" s="127">
        <v>12</v>
      </c>
      <c r="AB30" s="127">
        <v>0</v>
      </c>
      <c r="AC30" s="127">
        <v>21</v>
      </c>
      <c r="AZ30" s="127">
        <v>4</v>
      </c>
      <c r="BA30" s="127">
        <f>IF(AZ30=1,G30,0)</f>
        <v>0</v>
      </c>
      <c r="BB30" s="127">
        <f>IF(AZ30=2,G30,0)</f>
        <v>0</v>
      </c>
      <c r="BC30" s="127">
        <f>IF(AZ30=3,G30,0)</f>
        <v>0</v>
      </c>
      <c r="BD30" s="127">
        <f>IF(AZ30=4,G30,0)</f>
        <v>0</v>
      </c>
      <c r="BE30" s="127">
        <f>IF(AZ30=5,G30,0)</f>
        <v>0</v>
      </c>
      <c r="CZ30" s="127">
        <v>0.01124</v>
      </c>
    </row>
    <row r="31" spans="1:104" ht="12.75">
      <c r="A31" s="149">
        <v>22</v>
      </c>
      <c r="B31" s="150" t="s">
        <v>117</v>
      </c>
      <c r="C31" s="151" t="s">
        <v>118</v>
      </c>
      <c r="D31" s="152" t="s">
        <v>88</v>
      </c>
      <c r="E31" s="153">
        <v>90</v>
      </c>
      <c r="F31" s="153">
        <v>0</v>
      </c>
      <c r="G31" s="154">
        <f>E31*F31</f>
        <v>0</v>
      </c>
      <c r="O31" s="148">
        <v>2</v>
      </c>
      <c r="AA31" s="127">
        <v>12</v>
      </c>
      <c r="AB31" s="127">
        <v>0</v>
      </c>
      <c r="AC31" s="127">
        <v>22</v>
      </c>
      <c r="AZ31" s="127">
        <v>4</v>
      </c>
      <c r="BA31" s="127">
        <f>IF(AZ31=1,G31,0)</f>
        <v>0</v>
      </c>
      <c r="BB31" s="127">
        <f>IF(AZ31=2,G31,0)</f>
        <v>0</v>
      </c>
      <c r="BC31" s="127">
        <f>IF(AZ31=3,G31,0)</f>
        <v>0</v>
      </c>
      <c r="BD31" s="127">
        <f>IF(AZ31=4,G31,0)</f>
        <v>0</v>
      </c>
      <c r="BE31" s="127">
        <f>IF(AZ31=5,G31,0)</f>
        <v>0</v>
      </c>
      <c r="CZ31" s="127">
        <v>0</v>
      </c>
    </row>
    <row r="32" spans="1:104" ht="12.75">
      <c r="A32" s="149">
        <v>23</v>
      </c>
      <c r="B32" s="150" t="s">
        <v>119</v>
      </c>
      <c r="C32" s="151" t="s">
        <v>120</v>
      </c>
      <c r="D32" s="152" t="s">
        <v>88</v>
      </c>
      <c r="E32" s="153">
        <v>90</v>
      </c>
      <c r="F32" s="153">
        <v>0</v>
      </c>
      <c r="G32" s="154">
        <f>E32*F32</f>
        <v>0</v>
      </c>
      <c r="O32" s="148">
        <v>2</v>
      </c>
      <c r="AA32" s="127">
        <v>12</v>
      </c>
      <c r="AB32" s="127">
        <v>0</v>
      </c>
      <c r="AC32" s="127">
        <v>23</v>
      </c>
      <c r="AZ32" s="127">
        <v>4</v>
      </c>
      <c r="BA32" s="127">
        <f>IF(AZ32=1,G32,0)</f>
        <v>0</v>
      </c>
      <c r="BB32" s="127">
        <f>IF(AZ32=2,G32,0)</f>
        <v>0</v>
      </c>
      <c r="BC32" s="127">
        <f>IF(AZ32=3,G32,0)</f>
        <v>0</v>
      </c>
      <c r="BD32" s="127">
        <f>IF(AZ32=4,G32,0)</f>
        <v>0</v>
      </c>
      <c r="BE32" s="127">
        <f>IF(AZ32=5,G32,0)</f>
        <v>0</v>
      </c>
      <c r="CZ32" s="127">
        <v>0</v>
      </c>
    </row>
    <row r="33" spans="1:104" ht="22.5">
      <c r="A33" s="149">
        <v>24</v>
      </c>
      <c r="B33" s="150" t="s">
        <v>121</v>
      </c>
      <c r="C33" s="151" t="s">
        <v>122</v>
      </c>
      <c r="D33" s="152" t="s">
        <v>88</v>
      </c>
      <c r="E33" s="153">
        <v>90</v>
      </c>
      <c r="F33" s="153">
        <v>0</v>
      </c>
      <c r="G33" s="154">
        <f>E33*F33</f>
        <v>0</v>
      </c>
      <c r="O33" s="148">
        <v>2</v>
      </c>
      <c r="AA33" s="127">
        <v>12</v>
      </c>
      <c r="AB33" s="127">
        <v>0</v>
      </c>
      <c r="AC33" s="127">
        <v>24</v>
      </c>
      <c r="AZ33" s="127">
        <v>4</v>
      </c>
      <c r="BA33" s="127">
        <f>IF(AZ33=1,G33,0)</f>
        <v>0</v>
      </c>
      <c r="BB33" s="127">
        <f>IF(AZ33=2,G33,0)</f>
        <v>0</v>
      </c>
      <c r="BC33" s="127">
        <f>IF(AZ33=3,G33,0)</f>
        <v>0</v>
      </c>
      <c r="BD33" s="127">
        <f>IF(AZ33=4,G33,0)</f>
        <v>0</v>
      </c>
      <c r="BE33" s="127">
        <f>IF(AZ33=5,G33,0)</f>
        <v>0</v>
      </c>
      <c r="CZ33" s="127">
        <v>0.19865</v>
      </c>
    </row>
    <row r="34" spans="1:57" ht="12.75">
      <c r="A34" s="155"/>
      <c r="B34" s="156" t="s">
        <v>68</v>
      </c>
      <c r="C34" s="157" t="str">
        <f>CONCATENATE(B29," ",C29)</f>
        <v>M46 Zemní práce při montážích</v>
      </c>
      <c r="D34" s="155"/>
      <c r="E34" s="158"/>
      <c r="F34" s="158"/>
      <c r="G34" s="159">
        <f>SUM(G29:G33)</f>
        <v>0</v>
      </c>
      <c r="O34" s="148">
        <v>4</v>
      </c>
      <c r="BA34" s="160">
        <f>SUM(BA29:BA33)</f>
        <v>0</v>
      </c>
      <c r="BB34" s="160">
        <f>SUM(BB29:BB33)</f>
        <v>0</v>
      </c>
      <c r="BC34" s="160">
        <f>SUM(BC29:BC33)</f>
        <v>0</v>
      </c>
      <c r="BD34" s="160">
        <f>SUM(BD29:BD33)</f>
        <v>0</v>
      </c>
      <c r="BE34" s="160">
        <f>SUM(BE29:BE33)</f>
        <v>0</v>
      </c>
    </row>
    <row r="35" ht="12.75">
      <c r="E35" s="127"/>
    </row>
    <row r="36" ht="12.75">
      <c r="E36" s="127"/>
    </row>
    <row r="37" ht="12.75">
      <c r="E37" s="127"/>
    </row>
    <row r="38" ht="12.75">
      <c r="E38" s="127"/>
    </row>
    <row r="39" ht="12.75">
      <c r="E39" s="127"/>
    </row>
    <row r="40" ht="12.75">
      <c r="E40" s="127"/>
    </row>
    <row r="41" ht="12.75">
      <c r="E41" s="127"/>
    </row>
    <row r="42" ht="12.75">
      <c r="E42" s="127"/>
    </row>
    <row r="43" ht="12.75">
      <c r="E43" s="127"/>
    </row>
    <row r="44" ht="12.75">
      <c r="E44" s="127"/>
    </row>
    <row r="45" ht="12.75">
      <c r="E45" s="127"/>
    </row>
    <row r="46" ht="12.75">
      <c r="E46" s="127"/>
    </row>
    <row r="47" ht="12.75">
      <c r="E47" s="127"/>
    </row>
    <row r="48" ht="12.75">
      <c r="E48" s="127"/>
    </row>
    <row r="49" ht="12.75">
      <c r="E49" s="127"/>
    </row>
    <row r="50" ht="12.75">
      <c r="E50" s="127"/>
    </row>
    <row r="51" ht="12.75">
      <c r="E51" s="127"/>
    </row>
    <row r="52" ht="12.75">
      <c r="E52" s="127"/>
    </row>
    <row r="53" ht="12.75">
      <c r="E53" s="127"/>
    </row>
    <row r="54" ht="12.75">
      <c r="E54" s="127"/>
    </row>
    <row r="55" ht="12.75">
      <c r="E55" s="127"/>
    </row>
    <row r="56" ht="12.75">
      <c r="E56" s="127"/>
    </row>
    <row r="57" ht="12.75">
      <c r="E57" s="127"/>
    </row>
    <row r="58" ht="12.75">
      <c r="E58" s="127"/>
    </row>
    <row r="59" ht="12.75">
      <c r="E59" s="127"/>
    </row>
    <row r="60" ht="12.75">
      <c r="E60" s="127"/>
    </row>
    <row r="61" ht="12.75">
      <c r="E61" s="127"/>
    </row>
    <row r="62" ht="12.75">
      <c r="E62" s="127"/>
    </row>
    <row r="63" ht="12.75">
      <c r="E63" s="127"/>
    </row>
    <row r="64" ht="12.75">
      <c r="E64" s="127"/>
    </row>
    <row r="65" ht="12.75">
      <c r="E65" s="127"/>
    </row>
    <row r="66" ht="12.75">
      <c r="E66" s="127"/>
    </row>
    <row r="67" ht="12.75">
      <c r="E67" s="127"/>
    </row>
    <row r="68" ht="12.75">
      <c r="E68" s="127"/>
    </row>
    <row r="69" ht="12.75">
      <c r="E69" s="127"/>
    </row>
    <row r="70" ht="12.75">
      <c r="E70" s="127"/>
    </row>
    <row r="71" ht="12.75">
      <c r="E71" s="127"/>
    </row>
    <row r="72" ht="12.75">
      <c r="E72" s="127"/>
    </row>
    <row r="73" ht="12.75">
      <c r="E73" s="127"/>
    </row>
    <row r="74" ht="12.75">
      <c r="E74" s="127"/>
    </row>
    <row r="75" ht="12.75">
      <c r="E75" s="127"/>
    </row>
    <row r="76" ht="12.75">
      <c r="E76" s="127"/>
    </row>
    <row r="77" ht="12.75">
      <c r="E77" s="127"/>
    </row>
    <row r="78" ht="12.75">
      <c r="E78" s="127"/>
    </row>
    <row r="79" ht="12.75">
      <c r="E79" s="127"/>
    </row>
    <row r="80" ht="12.75">
      <c r="E80" s="127"/>
    </row>
    <row r="81" ht="12.75">
      <c r="E81" s="127"/>
    </row>
    <row r="82" ht="12.75">
      <c r="E82" s="127"/>
    </row>
    <row r="83" ht="12.75">
      <c r="E83" s="127"/>
    </row>
    <row r="84" ht="12.75">
      <c r="E84" s="127"/>
    </row>
    <row r="85" ht="12.75">
      <c r="E85" s="127"/>
    </row>
    <row r="86" ht="12.75">
      <c r="E86" s="127"/>
    </row>
    <row r="87" ht="12.75">
      <c r="E87" s="127"/>
    </row>
    <row r="88" ht="12.75">
      <c r="E88" s="127"/>
    </row>
    <row r="89" ht="12.75">
      <c r="E89" s="127"/>
    </row>
    <row r="90" ht="12.75">
      <c r="E90" s="127"/>
    </row>
    <row r="91" ht="12.75">
      <c r="E91" s="127"/>
    </row>
    <row r="92" ht="12.75">
      <c r="E92" s="127"/>
    </row>
    <row r="93" spans="1:2" ht="12.75">
      <c r="A93" s="161"/>
      <c r="B93" s="161"/>
    </row>
    <row r="94" spans="3:7" ht="12.75">
      <c r="C94" s="162"/>
      <c r="D94" s="162"/>
      <c r="E94" s="163"/>
      <c r="F94" s="162"/>
      <c r="G94" s="164"/>
    </row>
    <row r="95" spans="1:2" ht="12.75">
      <c r="A95" s="161"/>
      <c r="B95" s="161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Jirka</cp:lastModifiedBy>
  <dcterms:created xsi:type="dcterms:W3CDTF">2019-12-17T11:35:56Z</dcterms:created>
  <dcterms:modified xsi:type="dcterms:W3CDTF">2019-12-17T11:36:54Z</dcterms:modified>
  <cp:category/>
  <cp:version/>
  <cp:contentType/>
  <cp:contentStatus/>
</cp:coreProperties>
</file>