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4240" windowHeight="131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'Položky'!$A$1:$G$36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<sst xmlns="http://schemas.openxmlformats.org/spreadsheetml/2006/main" count="178" uniqueCount="128">
  <si>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</si>
  <si>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</si>
  <si>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</si>
  <si>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</si>
  <si>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</si>
  <si>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</si>
  <si>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</si>
  <si>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</si>
  <si>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</si>
  <si>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</si>
  <si>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</si>
  <si>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</si>
  <si>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</si>
  <si>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</si>
  <si>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</si>
  <si>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</si>
  <si>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</si>
  <si>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</si>
  <si>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</si>
  <si>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</si>
  <si>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</si>
  <si>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</si>
  <si>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</si>
  <si>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</si>
  <si>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</si>
  <si>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</si>
  <si>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</si>
  <si>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</si>
  <si>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</si>
  <si>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</si>
  <si>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</si>
  <si>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</si>
  <si>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</si>
  <si>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</si>
  <si>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</si>
  <si>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</si>
  <si>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</si>
  <si>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</si>
  <si>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</si>
  <si>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</si>
  <si>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</si>
  <si>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</si>
  <si>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</si>
  <si>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</si>
  <si>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</si>
  <si>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</si>
  <si>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</si>
  <si>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</si>
  <si>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</si>
  <si>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</si>
  <si>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</si>
  <si>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</si>
  <si>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</si>
  <si>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</si>
  <si>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</si>
  <si>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</si>
  <si>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</si>
  <si>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</si>
  <si>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</si>
  <si>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</si>
  <si>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</si>
  <si>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</si>
  <si>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</si>
  <si>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</si>
  <si>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</si>
  <si>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</si>
  <si>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</si>
  <si>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</si>
  <si>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</si>
  <si>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SO.05-A Venkovní rozvody</t>
  </si>
  <si>
    <t>M21</t>
  </si>
  <si>
    <t>Elektromontáže</t>
  </si>
  <si>
    <t>Výchozí revize NN vč. 6x rev. zprávy</t>
  </si>
  <si>
    <t>2</t>
  </si>
  <si>
    <t xml:space="preserve">Mimostaveništní doprava </t>
  </si>
  <si>
    <t>3</t>
  </si>
  <si>
    <t xml:space="preserve">Zařízení a zabezpečení staveniště </t>
  </si>
  <si>
    <t>4</t>
  </si>
  <si>
    <t>Elektroměrový rozváděč pro přímé měření a dva dvousazbové elektroměry + HDO a pilíř</t>
  </si>
  <si>
    <t>5</t>
  </si>
  <si>
    <t xml:space="preserve">Jistič 25B/3 Ik=10kA </t>
  </si>
  <si>
    <t xml:space="preserve">Jistič 32B/3 Ik=10kA </t>
  </si>
  <si>
    <t>9</t>
  </si>
  <si>
    <t xml:space="preserve">LED svítidlo 40W 4000K, IP54 </t>
  </si>
  <si>
    <t>210 01-0035.RT1</t>
  </si>
  <si>
    <t>Trubka ,uložená volně ve výkopu včetně dodávky trubky 40mm</t>
  </si>
  <si>
    <t>m</t>
  </si>
  <si>
    <t>210 01-0351.RT1</t>
  </si>
  <si>
    <t>Rozvodka krabicová z lis. izol. 6455-11 do 4 mm2 včetně dodávky krabice 6455-11</t>
  </si>
  <si>
    <t>kus</t>
  </si>
  <si>
    <t>210 11-0021.RT1</t>
  </si>
  <si>
    <t>Spínač nástěnný jednopól.- řaz. 1, venkovní včetně dodávky spínače</t>
  </si>
  <si>
    <t>8</t>
  </si>
  <si>
    <t>Zásuvka 230V/16A IP44 vč. dodávky zásuvky</t>
  </si>
  <si>
    <t>210 01-0083.RT1</t>
  </si>
  <si>
    <t>Trubka pancéřová z PH, uložená pevně, 21 mm včetně dodávky trubky 21mm + kolena 21mm</t>
  </si>
  <si>
    <t>210 80-0106.RT3</t>
  </si>
  <si>
    <t>Kabel CYKY 750 V 3x2,5 mm2 uložený pod omítkou včetně dodávky kabelu 3Cx2,5</t>
  </si>
  <si>
    <t>210 22-0022.RT1</t>
  </si>
  <si>
    <t>Vedení uzemňovací v zemi FeZn, D 8 - 10 mm včetně drátu FeZn 10 mm</t>
  </si>
  <si>
    <t>210 22-0302.RT6</t>
  </si>
  <si>
    <t>Svorka hromosvodová nad 2 šrouby /ST, SJ, SR, atd/ včetně dodávky svorky SP1</t>
  </si>
  <si>
    <t>210 22-0302.RT1</t>
  </si>
  <si>
    <t>Svorka hromosvodová nad 2 šrouby /ST, SJ, SR, atd/ včetně dodávky svorky SR 02</t>
  </si>
  <si>
    <t>210 80-0113.RT1</t>
  </si>
  <si>
    <t>Kabel CYKY 750 V 4x10 mm2 uložený pod omítkou včetně dodávky kabelu 4Bx10</t>
  </si>
  <si>
    <t>210 80-0116.RT1</t>
  </si>
  <si>
    <t>Kabel CYKY 750 V 5x2,5 mm2 uložený pod omítkou včetně dodávky kabelu 5Cx2,5</t>
  </si>
  <si>
    <t>10</t>
  </si>
  <si>
    <t xml:space="preserve">Kabel TCEPKPFLE 5x4x0,6 </t>
  </si>
  <si>
    <t>11</t>
  </si>
  <si>
    <t xml:space="preserve">Zemní výstražná páska pvc červená </t>
  </si>
  <si>
    <t>210 10-0001.R00</t>
  </si>
  <si>
    <t xml:space="preserve">Ukončení vodičů v rozvaděči + zapojení do 2,5 mm2 </t>
  </si>
  <si>
    <t>210 10-0003.R00</t>
  </si>
  <si>
    <t xml:space="preserve">Ukončení vodičů v rozvaděči + zapojení do 16 mm2 </t>
  </si>
  <si>
    <t>M46</t>
  </si>
  <si>
    <t>Zemní práce při montážích</t>
  </si>
  <si>
    <t>460 01-0022.RT3</t>
  </si>
  <si>
    <t>Vytýčení kabelové trasy podél silnice délka trasy do 1000 m</t>
  </si>
  <si>
    <t>km</t>
  </si>
  <si>
    <t>460 20-0284.R00</t>
  </si>
  <si>
    <t xml:space="preserve">Výkop kabelové rýhy 50/100 cm hor.4 </t>
  </si>
  <si>
    <t>460 57-0284.R00</t>
  </si>
  <si>
    <t xml:space="preserve">Zához rýhy 50/100 cm, hornina tř. 4, se zhutněním </t>
  </si>
  <si>
    <t>460 42-0022.RT2</t>
  </si>
  <si>
    <t>Zřízení kabelového lože v rýze š. do 65 cm z písku lože tloušťky 15 cm</t>
  </si>
  <si>
    <t>Veškeré položky obsahují dodávku materiálu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</si>
</sst>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165" fontId="7" fillId="0" borderId="37" xfId="0" applyNumberFormat="1" applyFont="1" applyBorder="1"/>
    <xf numFmtId="0" fontId="7" fillId="0" borderId="41" xfId="0" applyFont="1" applyBorder="1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20" applyBorder="1" applyAlignment="1">
      <alignment horizontal="center"/>
      <protection/>
    </xf>
    <xf numFmtId="0" fontId="0" fillId="0" borderId="47" xfId="20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Border="1" applyAlignment="1">
      <alignment horizontal="left"/>
      <protection/>
    </xf>
    <xf numFmtId="0" fontId="0" fillId="0" borderId="49" xfId="20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49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5" xfId="0" applyFont="1" applyBorder="1"/>
    <xf numFmtId="3" fontId="6" fillId="0" borderId="27" xfId="0" applyNumberFormat="1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3" fontId="6" fillId="0" borderId="52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30" xfId="0" applyFont="1" applyBorder="1"/>
    <xf numFmtId="0" fontId="6" fillId="0" borderId="31" xfId="0" applyFont="1" applyBorder="1"/>
    <xf numFmtId="0" fontId="0" fillId="0" borderId="53" xfId="0" applyBorder="1"/>
    <xf numFmtId="0" fontId="6" fillId="0" borderId="5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33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6" fillId="0" borderId="37" xfId="0" applyFont="1" applyBorder="1"/>
    <xf numFmtId="0" fontId="0" fillId="0" borderId="37" xfId="0" applyBorder="1"/>
    <xf numFmtId="4" fontId="0" fillId="0" borderId="5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6" fillId="0" borderId="37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4" xfId="20" applyFont="1" applyBorder="1" applyAlignment="1">
      <alignment horizontal="right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Border="1" applyAlignment="1">
      <alignment horizontal="center"/>
      <protection/>
    </xf>
    <xf numFmtId="0" fontId="0" fillId="0" borderId="48" xfId="20" applyBorder="1" applyAlignment="1">
      <alignment horizontal="center" shrinkToFit="1"/>
      <protection/>
    </xf>
    <xf numFmtId="0" fontId="0" fillId="0" borderId="49" xfId="20" applyBorder="1" applyAlignment="1">
      <alignment horizontal="center" shrinkToFit="1"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5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49" fontId="6" fillId="0" borderId="58" xfId="20" applyNumberFormat="1" applyFont="1" applyBorder="1" applyAlignment="1">
      <alignment horizontal="left"/>
      <protection/>
    </xf>
    <xf numFmtId="0" fontId="6" fillId="0" borderId="58" xfId="20" applyFont="1" applyBorder="1">
      <alignment/>
      <protection/>
    </xf>
    <xf numFmtId="0" fontId="0" fillId="0" borderId="58" xfId="20" applyBorder="1" applyAlignment="1">
      <alignment horizontal="center"/>
      <protection/>
    </xf>
    <xf numFmtId="0" fontId="0" fillId="0" borderId="58" xfId="20" applyBorder="1" applyAlignment="1">
      <alignment horizontal="right"/>
      <protection/>
    </xf>
    <xf numFmtId="0" fontId="0" fillId="0" borderId="58" xfId="20" applyBorder="1">
      <alignment/>
      <protection/>
    </xf>
    <xf numFmtId="0" fontId="13" fillId="0" borderId="0" xfId="20" applyFont="1">
      <alignment/>
      <protection/>
    </xf>
    <xf numFmtId="0" fontId="0" fillId="0" borderId="58" xfId="20" applyFont="1" applyBorder="1" applyAlignment="1">
      <alignment horizontal="center"/>
      <protection/>
    </xf>
    <xf numFmtId="49" fontId="8" fillId="0" borderId="58" xfId="20" applyNumberFormat="1" applyFont="1" applyBorder="1" applyAlignment="1">
      <alignment horizontal="left"/>
      <protection/>
    </xf>
    <xf numFmtId="0" fontId="8" fillId="0" borderId="58" xfId="20" applyFont="1" applyBorder="1" applyAlignment="1">
      <alignment wrapText="1"/>
      <protection/>
    </xf>
    <xf numFmtId="49" fontId="8" fillId="0" borderId="58" xfId="20" applyNumberFormat="1" applyFont="1" applyBorder="1" applyAlignment="1">
      <alignment horizontal="center" shrinkToFit="1"/>
      <protection/>
    </xf>
    <xf numFmtId="4" fontId="8" fillId="0" borderId="58" xfId="20" applyNumberFormat="1" applyFont="1" applyBorder="1" applyAlignment="1">
      <alignment horizontal="right"/>
      <protection/>
    </xf>
    <xf numFmtId="4" fontId="8" fillId="0" borderId="58" xfId="20" applyNumberFormat="1" applyFont="1" applyBorder="1">
      <alignment/>
      <protection/>
    </xf>
    <xf numFmtId="0" fontId="0" fillId="0" borderId="59" xfId="20" applyBorder="1" applyAlignment="1">
      <alignment horizontal="center"/>
      <protection/>
    </xf>
    <xf numFmtId="49" fontId="4" fillId="0" borderId="59" xfId="20" applyNumberFormat="1" applyFont="1" applyBorder="1" applyAlignment="1">
      <alignment horizontal="left"/>
      <protection/>
    </xf>
    <xf numFmtId="0" fontId="4" fillId="0" borderId="59" xfId="20" applyFont="1" applyBorder="1">
      <alignment/>
      <protection/>
    </xf>
    <xf numFmtId="4" fontId="0" fillId="0" borderId="59" xfId="20" applyNumberFormat="1" applyBorder="1" applyAlignment="1">
      <alignment horizontal="right"/>
      <protection/>
    </xf>
    <xf numFmtId="4" fontId="6" fillId="0" borderId="59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8" xfId="0" applyNumberFormat="1" applyFont="1" applyBorder="1"/>
    <xf numFmtId="3" fontId="0" fillId="0" borderId="6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BDCD-2B03-466A-B853-E327F90794A9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69</v>
      </c>
      <c r="D6" s="10"/>
      <c r="E6" s="10"/>
      <c r="F6" s="17"/>
      <c r="G6" s="11"/>
    </row>
    <row r="7" spans="1:7" ht="12.75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8"/>
      <c r="D8" s="19"/>
      <c r="E8" s="15" t="s">
        <v>11</v>
      </c>
      <c r="F8" s="14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7" ht="12.75">
      <c r="A11" s="25"/>
      <c r="E11" s="28"/>
      <c r="F11" s="29"/>
      <c r="G11" s="3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1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5" t="s">
        <v>36</v>
      </c>
      <c r="B25" s="56"/>
      <c r="C25" s="26" t="s">
        <v>36</v>
      </c>
      <c r="E25" s="26" t="s">
        <v>36</v>
      </c>
      <c r="G25" s="11"/>
    </row>
    <row r="26" spans="1:7" ht="12.75">
      <c r="A26" s="25"/>
      <c r="B26" s="57"/>
      <c r="C26" s="26" t="s">
        <v>37</v>
      </c>
      <c r="E26" s="26" t="s">
        <v>38</v>
      </c>
      <c r="G26" s="11"/>
    </row>
    <row r="27" spans="1:7" ht="12.75">
      <c r="A27" s="25"/>
      <c r="C27" s="26"/>
      <c r="E27" s="26"/>
      <c r="G27" s="11"/>
    </row>
    <row r="28" spans="1:7" ht="97.5" customHeight="1">
      <c r="A28" s="25"/>
      <c r="C28" s="26"/>
      <c r="E28" s="26"/>
      <c r="G28" s="11"/>
    </row>
    <row r="29" spans="1:7" ht="12.75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ht="12.75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ht="12.75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ht="12.75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7" ht="12.75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t="s">
        <v>43</v>
      </c>
      <c r="H36" t="s">
        <v>4</v>
      </c>
    </row>
    <row r="37" spans="2:8" ht="14.25" customHeight="1">
      <c r="B37" s="67" t="s">
        <v>127</v>
      </c>
      <c r="C37" s="67"/>
      <c r="D37" s="67"/>
      <c r="E37" s="67"/>
      <c r="F37" s="67"/>
      <c r="G37" s="67"/>
      <c r="H37" t="s">
        <v>4</v>
      </c>
    </row>
    <row r="38" spans="1:8" ht="12.75" customHeight="1">
      <c r="A38" s="68"/>
      <c r="B38" s="67"/>
      <c r="C38" s="67"/>
      <c r="D38" s="67"/>
      <c r="E38" s="67"/>
      <c r="F38" s="67"/>
      <c r="G38" s="67"/>
      <c r="H38" t="s">
        <v>4</v>
      </c>
    </row>
    <row r="39" spans="1:8" ht="12.75">
      <c r="A39" s="68"/>
      <c r="B39" s="67"/>
      <c r="C39" s="67"/>
      <c r="D39" s="67"/>
      <c r="E39" s="67"/>
      <c r="F39" s="67"/>
      <c r="G39" s="67"/>
      <c r="H39" t="s">
        <v>4</v>
      </c>
    </row>
    <row r="40" spans="1:8" ht="12.75">
      <c r="A40" s="68"/>
      <c r="B40" s="67"/>
      <c r="C40" s="67"/>
      <c r="D40" s="67"/>
      <c r="E40" s="67"/>
      <c r="F40" s="67"/>
      <c r="G40" s="67"/>
      <c r="H40" t="s">
        <v>4</v>
      </c>
    </row>
    <row r="41" spans="1:8" ht="12.75">
      <c r="A41" s="68"/>
      <c r="B41" s="67"/>
      <c r="C41" s="67"/>
      <c r="D41" s="67"/>
      <c r="E41" s="67"/>
      <c r="F41" s="67"/>
      <c r="G41" s="67"/>
      <c r="H41" t="s">
        <v>4</v>
      </c>
    </row>
    <row r="42" spans="1:8" ht="12.75">
      <c r="A42" s="68"/>
      <c r="B42" s="67"/>
      <c r="C42" s="67"/>
      <c r="D42" s="67"/>
      <c r="E42" s="67"/>
      <c r="F42" s="67"/>
      <c r="G42" s="67"/>
      <c r="H42" t="s">
        <v>4</v>
      </c>
    </row>
    <row r="43" spans="1:8" ht="12.75">
      <c r="A43" s="68"/>
      <c r="B43" s="67"/>
      <c r="C43" s="67"/>
      <c r="D43" s="67"/>
      <c r="E43" s="67"/>
      <c r="F43" s="67"/>
      <c r="G43" s="67"/>
      <c r="H43" t="s">
        <v>4</v>
      </c>
    </row>
    <row r="44" spans="1:8" ht="12.75">
      <c r="A44" s="68"/>
      <c r="B44" s="67"/>
      <c r="C44" s="67"/>
      <c r="D44" s="67"/>
      <c r="E44" s="67"/>
      <c r="F44" s="67"/>
      <c r="G44" s="67"/>
      <c r="H44" t="s">
        <v>4</v>
      </c>
    </row>
    <row r="45" spans="1:8" ht="3" customHeight="1">
      <c r="A45" s="68"/>
      <c r="B45" s="67"/>
      <c r="C45" s="67"/>
      <c r="D45" s="67"/>
      <c r="E45" s="67"/>
      <c r="F45" s="67"/>
      <c r="G45" s="67"/>
      <c r="H45" t="s">
        <v>4</v>
      </c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37D9-55A5-4C7F-94EA-EE1CBD47664B}">
  <dimension ref="A1:IV66"/>
  <sheetViews>
    <sheetView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70" t="s">
        <v>5</v>
      </c>
      <c r="B1" s="71"/>
      <c r="C1" s="72" t="str">
        <f>CONCATENATE(cislostavby," ",nazevstavby)</f>
        <v xml:space="preserve"> SO.05-A Venkovní rozvody</v>
      </c>
      <c r="D1" s="73"/>
      <c r="E1" s="74"/>
      <c r="F1" s="73"/>
      <c r="G1" s="73"/>
      <c r="H1" s="75"/>
      <c r="I1" s="76"/>
    </row>
    <row r="2" spans="1:9" ht="13.5" thickBot="1">
      <c r="A2" s="77" t="s">
        <v>1</v>
      </c>
      <c r="B2" s="78"/>
      <c r="C2" s="79" t="str">
        <f>CONCATENATE(cisloobjektu," ",nazevobjektu)</f>
        <v xml:space="preserve"> </v>
      </c>
      <c r="D2" s="80"/>
      <c r="E2" s="81"/>
      <c r="F2" s="80"/>
      <c r="G2" s="82"/>
      <c r="H2" s="82"/>
      <c r="I2" s="83"/>
    </row>
    <row r="3" ht="13.5" thickTop="1"/>
    <row r="4" spans="1:9" ht="19.5" customHeight="1">
      <c r="A4" s="84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85"/>
      <c r="B6" s="86" t="s">
        <v>45</v>
      </c>
      <c r="C6" s="86"/>
      <c r="D6" s="87"/>
      <c r="E6" s="88" t="s">
        <v>46</v>
      </c>
      <c r="F6" s="89" t="s">
        <v>47</v>
      </c>
      <c r="G6" s="89" t="s">
        <v>48</v>
      </c>
      <c r="H6" s="89" t="s">
        <v>49</v>
      </c>
      <c r="I6" s="90" t="s">
        <v>27</v>
      </c>
    </row>
    <row r="7" spans="1:9" ht="12.75">
      <c r="A7" s="165" t="str">
        <f>Položky!B7</f>
        <v>M21</v>
      </c>
      <c r="B7" s="91" t="str">
        <f>Položky!C7</f>
        <v>Elektromontáže</v>
      </c>
      <c r="D7" s="92"/>
      <c r="E7" s="166">
        <f>Položky!BA30</f>
        <v>0</v>
      </c>
      <c r="F7" s="167">
        <f>Položky!BB30</f>
        <v>0</v>
      </c>
      <c r="G7" s="167">
        <f>Položky!BC30</f>
        <v>0</v>
      </c>
      <c r="H7" s="167">
        <f>Položky!BD30</f>
        <v>0</v>
      </c>
      <c r="I7" s="168">
        <f>Položky!BE30</f>
        <v>0</v>
      </c>
    </row>
    <row r="8" spans="1:9" ht="13.5" thickBot="1">
      <c r="A8" s="165" t="str">
        <f>Položky!B31</f>
        <v>M46</v>
      </c>
      <c r="B8" s="91" t="str">
        <f>Položky!C31</f>
        <v>Zemní práce při montážích</v>
      </c>
      <c r="D8" s="92"/>
      <c r="E8" s="166">
        <f>Položky!BA36</f>
        <v>0</v>
      </c>
      <c r="F8" s="167">
        <f>Položky!BB36</f>
        <v>0</v>
      </c>
      <c r="G8" s="167">
        <f>Položky!BC36</f>
        <v>0</v>
      </c>
      <c r="H8" s="167">
        <f>Položky!BD36</f>
        <v>0</v>
      </c>
      <c r="I8" s="168">
        <f>Položky!BE36</f>
        <v>0</v>
      </c>
    </row>
    <row r="9" spans="1:256" ht="13.5" thickBot="1">
      <c r="A9" s="93"/>
      <c r="B9" s="86" t="s">
        <v>50</v>
      </c>
      <c r="C9" s="86"/>
      <c r="D9" s="94"/>
      <c r="E9" s="95">
        <f>SUM(E7:E8)</f>
        <v>0</v>
      </c>
      <c r="F9" s="96">
        <f>SUM(F7:F8)</f>
        <v>0</v>
      </c>
      <c r="G9" s="96">
        <f>SUM(G7:G8)</f>
        <v>0</v>
      </c>
      <c r="H9" s="96">
        <f>SUM(H7:H8)</f>
        <v>0</v>
      </c>
      <c r="I9" s="97">
        <f>SUM(I7:I8)</f>
        <v>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ht="19.5" customHeight="1"/>
    <row r="11" spans="1:57" ht="18">
      <c r="A11" s="1" t="s">
        <v>51</v>
      </c>
      <c r="B11" s="1"/>
      <c r="C11" s="1"/>
      <c r="D11" s="1"/>
      <c r="E11" s="1"/>
      <c r="F11" s="1"/>
      <c r="G11" s="99"/>
      <c r="H11" s="1"/>
      <c r="I11" s="1"/>
      <c r="BA11" s="27"/>
      <c r="BB11" s="27"/>
      <c r="BC11" s="27"/>
      <c r="BD11" s="27"/>
      <c r="BE11" s="27"/>
    </row>
    <row r="12" ht="13.5" thickBot="1"/>
    <row r="13" spans="1:9" ht="12.75">
      <c r="A13" s="100" t="s">
        <v>52</v>
      </c>
      <c r="B13" s="101"/>
      <c r="C13" s="101"/>
      <c r="D13" s="102"/>
      <c r="E13" s="103" t="s">
        <v>53</v>
      </c>
      <c r="F13" s="104" t="s">
        <v>54</v>
      </c>
      <c r="G13" s="105" t="s">
        <v>55</v>
      </c>
      <c r="H13" s="106"/>
      <c r="I13" s="107" t="s">
        <v>53</v>
      </c>
    </row>
    <row r="14" spans="1:53" ht="12.75">
      <c r="A14" s="108"/>
      <c r="B14" s="109"/>
      <c r="C14" s="109"/>
      <c r="D14" s="110"/>
      <c r="E14" s="111"/>
      <c r="F14" s="112"/>
      <c r="G14" s="113">
        <f>CHOOSE(BA14+1,HSV+PSV,HSV+PSV+Mont,HSV+PSV+Dodavka+Mont,HSV,PSV,Mont,Dodavka,Mont+Dodavka,0)</f>
        <v>0</v>
      </c>
      <c r="H14" s="114"/>
      <c r="I14" s="115">
        <f>E14+F14*G14/100</f>
        <v>0</v>
      </c>
      <c r="BA14">
        <v>8</v>
      </c>
    </row>
    <row r="15" spans="1:9" ht="13.5" thickBot="1">
      <c r="A15" s="52"/>
      <c r="B15" s="116" t="s">
        <v>56</v>
      </c>
      <c r="C15" s="117"/>
      <c r="D15" s="118"/>
      <c r="E15" s="119"/>
      <c r="F15" s="120"/>
      <c r="G15" s="120"/>
      <c r="H15" s="121">
        <f>SUM(H14:H14)</f>
        <v>0</v>
      </c>
      <c r="I15" s="122"/>
    </row>
    <row r="17" spans="2:9" ht="12.75">
      <c r="B17" s="98"/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  <row r="66" spans="6:9" ht="12.75">
      <c r="F66" s="123"/>
      <c r="G66" s="124"/>
      <c r="H66" s="124"/>
      <c r="I66" s="125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8ABE-3D4D-4802-AB2D-83D45827889D}">
  <dimension ref="A1:CZ97"/>
  <sheetViews>
    <sheetView showGridLines="0" showZeros="0" workbookViewId="0" topLeftCell="A1">
      <selection activeCell="A36" sqref="A36:XFD38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38" customWidth="1"/>
    <col min="6" max="6" width="9.875" style="127" customWidth="1"/>
    <col min="7" max="7" width="13.875" style="127" customWidth="1"/>
    <col min="8" max="256" width="9.125" style="127" customWidth="1"/>
    <col min="257" max="257" width="3.875" style="127" customWidth="1"/>
    <col min="258" max="258" width="12.00390625" style="127" customWidth="1"/>
    <col min="259" max="259" width="40.375" style="127" customWidth="1"/>
    <col min="260" max="260" width="5.625" style="127" customWidth="1"/>
    <col min="261" max="261" width="8.625" style="127" customWidth="1"/>
    <col min="262" max="262" width="9.875" style="127" customWidth="1"/>
    <col min="263" max="263" width="13.875" style="127" customWidth="1"/>
    <col min="264" max="512" width="9.125" style="127" customWidth="1"/>
    <col min="513" max="513" width="3.875" style="127" customWidth="1"/>
    <col min="514" max="514" width="12.00390625" style="127" customWidth="1"/>
    <col min="515" max="515" width="40.375" style="127" customWidth="1"/>
    <col min="516" max="516" width="5.625" style="127" customWidth="1"/>
    <col min="517" max="517" width="8.625" style="127" customWidth="1"/>
    <col min="518" max="518" width="9.875" style="127" customWidth="1"/>
    <col min="519" max="519" width="13.875" style="127" customWidth="1"/>
    <col min="520" max="768" width="9.125" style="127" customWidth="1"/>
    <col min="769" max="769" width="3.875" style="127" customWidth="1"/>
    <col min="770" max="770" width="12.00390625" style="127" customWidth="1"/>
    <col min="771" max="771" width="40.375" style="127" customWidth="1"/>
    <col min="772" max="772" width="5.625" style="127" customWidth="1"/>
    <col min="773" max="773" width="8.625" style="127" customWidth="1"/>
    <col min="774" max="774" width="9.875" style="127" customWidth="1"/>
    <col min="775" max="775" width="13.875" style="127" customWidth="1"/>
    <col min="776" max="1024" width="9.125" style="127" customWidth="1"/>
    <col min="1025" max="1025" width="3.875" style="127" customWidth="1"/>
    <col min="1026" max="1026" width="12.00390625" style="127" customWidth="1"/>
    <col min="1027" max="1027" width="40.375" style="127" customWidth="1"/>
    <col min="1028" max="1028" width="5.625" style="127" customWidth="1"/>
    <col min="1029" max="1029" width="8.625" style="127" customWidth="1"/>
    <col min="1030" max="1030" width="9.875" style="127" customWidth="1"/>
    <col min="1031" max="1031" width="13.875" style="127" customWidth="1"/>
    <col min="1032" max="1280" width="9.125" style="127" customWidth="1"/>
    <col min="1281" max="1281" width="3.875" style="127" customWidth="1"/>
    <col min="1282" max="1282" width="12.00390625" style="127" customWidth="1"/>
    <col min="1283" max="1283" width="40.375" style="127" customWidth="1"/>
    <col min="1284" max="1284" width="5.625" style="127" customWidth="1"/>
    <col min="1285" max="1285" width="8.625" style="127" customWidth="1"/>
    <col min="1286" max="1286" width="9.875" style="127" customWidth="1"/>
    <col min="1287" max="1287" width="13.875" style="127" customWidth="1"/>
    <col min="1288" max="1536" width="9.125" style="127" customWidth="1"/>
    <col min="1537" max="1537" width="3.875" style="127" customWidth="1"/>
    <col min="1538" max="1538" width="12.00390625" style="127" customWidth="1"/>
    <col min="1539" max="1539" width="40.375" style="127" customWidth="1"/>
    <col min="1540" max="1540" width="5.625" style="127" customWidth="1"/>
    <col min="1541" max="1541" width="8.625" style="127" customWidth="1"/>
    <col min="1542" max="1542" width="9.875" style="127" customWidth="1"/>
    <col min="1543" max="1543" width="13.875" style="127" customWidth="1"/>
    <col min="1544" max="1792" width="9.125" style="127" customWidth="1"/>
    <col min="1793" max="1793" width="3.875" style="127" customWidth="1"/>
    <col min="1794" max="1794" width="12.00390625" style="127" customWidth="1"/>
    <col min="1795" max="1795" width="40.375" style="127" customWidth="1"/>
    <col min="1796" max="1796" width="5.625" style="127" customWidth="1"/>
    <col min="1797" max="1797" width="8.625" style="127" customWidth="1"/>
    <col min="1798" max="1798" width="9.875" style="127" customWidth="1"/>
    <col min="1799" max="1799" width="13.875" style="127" customWidth="1"/>
    <col min="1800" max="2048" width="9.125" style="127" customWidth="1"/>
    <col min="2049" max="2049" width="3.875" style="127" customWidth="1"/>
    <col min="2050" max="2050" width="12.00390625" style="127" customWidth="1"/>
    <col min="2051" max="2051" width="40.375" style="127" customWidth="1"/>
    <col min="2052" max="2052" width="5.625" style="127" customWidth="1"/>
    <col min="2053" max="2053" width="8.625" style="127" customWidth="1"/>
    <col min="2054" max="2054" width="9.875" style="127" customWidth="1"/>
    <col min="2055" max="2055" width="13.875" style="127" customWidth="1"/>
    <col min="2056" max="2304" width="9.125" style="127" customWidth="1"/>
    <col min="2305" max="2305" width="3.875" style="127" customWidth="1"/>
    <col min="2306" max="2306" width="12.00390625" style="127" customWidth="1"/>
    <col min="2307" max="2307" width="40.375" style="127" customWidth="1"/>
    <col min="2308" max="2308" width="5.625" style="127" customWidth="1"/>
    <col min="2309" max="2309" width="8.625" style="127" customWidth="1"/>
    <col min="2310" max="2310" width="9.875" style="127" customWidth="1"/>
    <col min="2311" max="2311" width="13.875" style="127" customWidth="1"/>
    <col min="2312" max="2560" width="9.125" style="127" customWidth="1"/>
    <col min="2561" max="2561" width="3.875" style="127" customWidth="1"/>
    <col min="2562" max="2562" width="12.00390625" style="127" customWidth="1"/>
    <col min="2563" max="2563" width="40.375" style="127" customWidth="1"/>
    <col min="2564" max="2564" width="5.625" style="127" customWidth="1"/>
    <col min="2565" max="2565" width="8.625" style="127" customWidth="1"/>
    <col min="2566" max="2566" width="9.875" style="127" customWidth="1"/>
    <col min="2567" max="2567" width="13.875" style="127" customWidth="1"/>
    <col min="2568" max="2816" width="9.125" style="127" customWidth="1"/>
    <col min="2817" max="2817" width="3.875" style="127" customWidth="1"/>
    <col min="2818" max="2818" width="12.00390625" style="127" customWidth="1"/>
    <col min="2819" max="2819" width="40.375" style="127" customWidth="1"/>
    <col min="2820" max="2820" width="5.625" style="127" customWidth="1"/>
    <col min="2821" max="2821" width="8.625" style="127" customWidth="1"/>
    <col min="2822" max="2822" width="9.875" style="127" customWidth="1"/>
    <col min="2823" max="2823" width="13.875" style="127" customWidth="1"/>
    <col min="2824" max="3072" width="9.125" style="127" customWidth="1"/>
    <col min="3073" max="3073" width="3.875" style="127" customWidth="1"/>
    <col min="3074" max="3074" width="12.00390625" style="127" customWidth="1"/>
    <col min="3075" max="3075" width="40.375" style="127" customWidth="1"/>
    <col min="3076" max="3076" width="5.625" style="127" customWidth="1"/>
    <col min="3077" max="3077" width="8.625" style="127" customWidth="1"/>
    <col min="3078" max="3078" width="9.875" style="127" customWidth="1"/>
    <col min="3079" max="3079" width="13.875" style="127" customWidth="1"/>
    <col min="3080" max="3328" width="9.125" style="127" customWidth="1"/>
    <col min="3329" max="3329" width="3.875" style="127" customWidth="1"/>
    <col min="3330" max="3330" width="12.00390625" style="127" customWidth="1"/>
    <col min="3331" max="3331" width="40.375" style="127" customWidth="1"/>
    <col min="3332" max="3332" width="5.625" style="127" customWidth="1"/>
    <col min="3333" max="3333" width="8.625" style="127" customWidth="1"/>
    <col min="3334" max="3334" width="9.875" style="127" customWidth="1"/>
    <col min="3335" max="3335" width="13.875" style="127" customWidth="1"/>
    <col min="3336" max="3584" width="9.125" style="127" customWidth="1"/>
    <col min="3585" max="3585" width="3.875" style="127" customWidth="1"/>
    <col min="3586" max="3586" width="12.00390625" style="127" customWidth="1"/>
    <col min="3587" max="3587" width="40.375" style="127" customWidth="1"/>
    <col min="3588" max="3588" width="5.625" style="127" customWidth="1"/>
    <col min="3589" max="3589" width="8.625" style="127" customWidth="1"/>
    <col min="3590" max="3590" width="9.875" style="127" customWidth="1"/>
    <col min="3591" max="3591" width="13.875" style="127" customWidth="1"/>
    <col min="3592" max="3840" width="9.125" style="127" customWidth="1"/>
    <col min="3841" max="3841" width="3.875" style="127" customWidth="1"/>
    <col min="3842" max="3842" width="12.00390625" style="127" customWidth="1"/>
    <col min="3843" max="3843" width="40.375" style="127" customWidth="1"/>
    <col min="3844" max="3844" width="5.625" style="127" customWidth="1"/>
    <col min="3845" max="3845" width="8.625" style="127" customWidth="1"/>
    <col min="3846" max="3846" width="9.875" style="127" customWidth="1"/>
    <col min="3847" max="3847" width="13.875" style="127" customWidth="1"/>
    <col min="3848" max="4096" width="9.125" style="127" customWidth="1"/>
    <col min="4097" max="4097" width="3.875" style="127" customWidth="1"/>
    <col min="4098" max="4098" width="12.00390625" style="127" customWidth="1"/>
    <col min="4099" max="4099" width="40.375" style="127" customWidth="1"/>
    <col min="4100" max="4100" width="5.625" style="127" customWidth="1"/>
    <col min="4101" max="4101" width="8.625" style="127" customWidth="1"/>
    <col min="4102" max="4102" width="9.875" style="127" customWidth="1"/>
    <col min="4103" max="4103" width="13.875" style="127" customWidth="1"/>
    <col min="4104" max="4352" width="9.125" style="127" customWidth="1"/>
    <col min="4353" max="4353" width="3.875" style="127" customWidth="1"/>
    <col min="4354" max="4354" width="12.00390625" style="127" customWidth="1"/>
    <col min="4355" max="4355" width="40.375" style="127" customWidth="1"/>
    <col min="4356" max="4356" width="5.625" style="127" customWidth="1"/>
    <col min="4357" max="4357" width="8.625" style="127" customWidth="1"/>
    <col min="4358" max="4358" width="9.875" style="127" customWidth="1"/>
    <col min="4359" max="4359" width="13.875" style="127" customWidth="1"/>
    <col min="4360" max="4608" width="9.125" style="127" customWidth="1"/>
    <col min="4609" max="4609" width="3.875" style="127" customWidth="1"/>
    <col min="4610" max="4610" width="12.00390625" style="127" customWidth="1"/>
    <col min="4611" max="4611" width="40.375" style="127" customWidth="1"/>
    <col min="4612" max="4612" width="5.625" style="127" customWidth="1"/>
    <col min="4613" max="4613" width="8.625" style="127" customWidth="1"/>
    <col min="4614" max="4614" width="9.875" style="127" customWidth="1"/>
    <col min="4615" max="4615" width="13.875" style="127" customWidth="1"/>
    <col min="4616" max="4864" width="9.125" style="127" customWidth="1"/>
    <col min="4865" max="4865" width="3.875" style="127" customWidth="1"/>
    <col min="4866" max="4866" width="12.00390625" style="127" customWidth="1"/>
    <col min="4867" max="4867" width="40.375" style="127" customWidth="1"/>
    <col min="4868" max="4868" width="5.625" style="127" customWidth="1"/>
    <col min="4869" max="4869" width="8.625" style="127" customWidth="1"/>
    <col min="4870" max="4870" width="9.875" style="127" customWidth="1"/>
    <col min="4871" max="4871" width="13.875" style="127" customWidth="1"/>
    <col min="4872" max="5120" width="9.125" style="127" customWidth="1"/>
    <col min="5121" max="5121" width="3.875" style="127" customWidth="1"/>
    <col min="5122" max="5122" width="12.00390625" style="127" customWidth="1"/>
    <col min="5123" max="5123" width="40.375" style="127" customWidth="1"/>
    <col min="5124" max="5124" width="5.625" style="127" customWidth="1"/>
    <col min="5125" max="5125" width="8.625" style="127" customWidth="1"/>
    <col min="5126" max="5126" width="9.875" style="127" customWidth="1"/>
    <col min="5127" max="5127" width="13.875" style="127" customWidth="1"/>
    <col min="5128" max="5376" width="9.125" style="127" customWidth="1"/>
    <col min="5377" max="5377" width="3.875" style="127" customWidth="1"/>
    <col min="5378" max="5378" width="12.00390625" style="127" customWidth="1"/>
    <col min="5379" max="5379" width="40.375" style="127" customWidth="1"/>
    <col min="5380" max="5380" width="5.625" style="127" customWidth="1"/>
    <col min="5381" max="5381" width="8.625" style="127" customWidth="1"/>
    <col min="5382" max="5382" width="9.875" style="127" customWidth="1"/>
    <col min="5383" max="5383" width="13.875" style="127" customWidth="1"/>
    <col min="5384" max="5632" width="9.125" style="127" customWidth="1"/>
    <col min="5633" max="5633" width="3.875" style="127" customWidth="1"/>
    <col min="5634" max="5634" width="12.00390625" style="127" customWidth="1"/>
    <col min="5635" max="5635" width="40.375" style="127" customWidth="1"/>
    <col min="5636" max="5636" width="5.625" style="127" customWidth="1"/>
    <col min="5637" max="5637" width="8.625" style="127" customWidth="1"/>
    <col min="5638" max="5638" width="9.875" style="127" customWidth="1"/>
    <col min="5639" max="5639" width="13.875" style="127" customWidth="1"/>
    <col min="5640" max="5888" width="9.125" style="127" customWidth="1"/>
    <col min="5889" max="5889" width="3.875" style="127" customWidth="1"/>
    <col min="5890" max="5890" width="12.00390625" style="127" customWidth="1"/>
    <col min="5891" max="5891" width="40.375" style="127" customWidth="1"/>
    <col min="5892" max="5892" width="5.625" style="127" customWidth="1"/>
    <col min="5893" max="5893" width="8.625" style="127" customWidth="1"/>
    <col min="5894" max="5894" width="9.875" style="127" customWidth="1"/>
    <col min="5895" max="5895" width="13.875" style="127" customWidth="1"/>
    <col min="5896" max="6144" width="9.125" style="127" customWidth="1"/>
    <col min="6145" max="6145" width="3.875" style="127" customWidth="1"/>
    <col min="6146" max="6146" width="12.00390625" style="127" customWidth="1"/>
    <col min="6147" max="6147" width="40.375" style="127" customWidth="1"/>
    <col min="6148" max="6148" width="5.625" style="127" customWidth="1"/>
    <col min="6149" max="6149" width="8.625" style="127" customWidth="1"/>
    <col min="6150" max="6150" width="9.875" style="127" customWidth="1"/>
    <col min="6151" max="6151" width="13.875" style="127" customWidth="1"/>
    <col min="6152" max="6400" width="9.125" style="127" customWidth="1"/>
    <col min="6401" max="6401" width="3.875" style="127" customWidth="1"/>
    <col min="6402" max="6402" width="12.00390625" style="127" customWidth="1"/>
    <col min="6403" max="6403" width="40.375" style="127" customWidth="1"/>
    <col min="6404" max="6404" width="5.625" style="127" customWidth="1"/>
    <col min="6405" max="6405" width="8.625" style="127" customWidth="1"/>
    <col min="6406" max="6406" width="9.875" style="127" customWidth="1"/>
    <col min="6407" max="6407" width="13.875" style="127" customWidth="1"/>
    <col min="6408" max="6656" width="9.125" style="127" customWidth="1"/>
    <col min="6657" max="6657" width="3.875" style="127" customWidth="1"/>
    <col min="6658" max="6658" width="12.00390625" style="127" customWidth="1"/>
    <col min="6659" max="6659" width="40.375" style="127" customWidth="1"/>
    <col min="6660" max="6660" width="5.625" style="127" customWidth="1"/>
    <col min="6661" max="6661" width="8.625" style="127" customWidth="1"/>
    <col min="6662" max="6662" width="9.875" style="127" customWidth="1"/>
    <col min="6663" max="6663" width="13.875" style="127" customWidth="1"/>
    <col min="6664" max="6912" width="9.125" style="127" customWidth="1"/>
    <col min="6913" max="6913" width="3.875" style="127" customWidth="1"/>
    <col min="6914" max="6914" width="12.00390625" style="127" customWidth="1"/>
    <col min="6915" max="6915" width="40.375" style="127" customWidth="1"/>
    <col min="6916" max="6916" width="5.625" style="127" customWidth="1"/>
    <col min="6917" max="6917" width="8.625" style="127" customWidth="1"/>
    <col min="6918" max="6918" width="9.875" style="127" customWidth="1"/>
    <col min="6919" max="6919" width="13.875" style="127" customWidth="1"/>
    <col min="6920" max="7168" width="9.125" style="127" customWidth="1"/>
    <col min="7169" max="7169" width="3.875" style="127" customWidth="1"/>
    <col min="7170" max="7170" width="12.00390625" style="127" customWidth="1"/>
    <col min="7171" max="7171" width="40.375" style="127" customWidth="1"/>
    <col min="7172" max="7172" width="5.625" style="127" customWidth="1"/>
    <col min="7173" max="7173" width="8.625" style="127" customWidth="1"/>
    <col min="7174" max="7174" width="9.875" style="127" customWidth="1"/>
    <col min="7175" max="7175" width="13.875" style="127" customWidth="1"/>
    <col min="7176" max="7424" width="9.125" style="127" customWidth="1"/>
    <col min="7425" max="7425" width="3.875" style="127" customWidth="1"/>
    <col min="7426" max="7426" width="12.00390625" style="127" customWidth="1"/>
    <col min="7427" max="7427" width="40.375" style="127" customWidth="1"/>
    <col min="7428" max="7428" width="5.625" style="127" customWidth="1"/>
    <col min="7429" max="7429" width="8.625" style="127" customWidth="1"/>
    <col min="7430" max="7430" width="9.875" style="127" customWidth="1"/>
    <col min="7431" max="7431" width="13.875" style="127" customWidth="1"/>
    <col min="7432" max="7680" width="9.125" style="127" customWidth="1"/>
    <col min="7681" max="7681" width="3.875" style="127" customWidth="1"/>
    <col min="7682" max="7682" width="12.00390625" style="127" customWidth="1"/>
    <col min="7683" max="7683" width="40.375" style="127" customWidth="1"/>
    <col min="7684" max="7684" width="5.625" style="127" customWidth="1"/>
    <col min="7685" max="7685" width="8.625" style="127" customWidth="1"/>
    <col min="7686" max="7686" width="9.875" style="127" customWidth="1"/>
    <col min="7687" max="7687" width="13.875" style="127" customWidth="1"/>
    <col min="7688" max="7936" width="9.125" style="127" customWidth="1"/>
    <col min="7937" max="7937" width="3.875" style="127" customWidth="1"/>
    <col min="7938" max="7938" width="12.00390625" style="127" customWidth="1"/>
    <col min="7939" max="7939" width="40.375" style="127" customWidth="1"/>
    <col min="7940" max="7940" width="5.625" style="127" customWidth="1"/>
    <col min="7941" max="7941" width="8.625" style="127" customWidth="1"/>
    <col min="7942" max="7942" width="9.875" style="127" customWidth="1"/>
    <col min="7943" max="7943" width="13.875" style="127" customWidth="1"/>
    <col min="7944" max="8192" width="9.125" style="127" customWidth="1"/>
    <col min="8193" max="8193" width="3.875" style="127" customWidth="1"/>
    <col min="8194" max="8194" width="12.00390625" style="127" customWidth="1"/>
    <col min="8195" max="8195" width="40.375" style="127" customWidth="1"/>
    <col min="8196" max="8196" width="5.625" style="127" customWidth="1"/>
    <col min="8197" max="8197" width="8.625" style="127" customWidth="1"/>
    <col min="8198" max="8198" width="9.875" style="127" customWidth="1"/>
    <col min="8199" max="8199" width="13.875" style="127" customWidth="1"/>
    <col min="8200" max="8448" width="9.125" style="127" customWidth="1"/>
    <col min="8449" max="8449" width="3.875" style="127" customWidth="1"/>
    <col min="8450" max="8450" width="12.00390625" style="127" customWidth="1"/>
    <col min="8451" max="8451" width="40.375" style="127" customWidth="1"/>
    <col min="8452" max="8452" width="5.625" style="127" customWidth="1"/>
    <col min="8453" max="8453" width="8.625" style="127" customWidth="1"/>
    <col min="8454" max="8454" width="9.875" style="127" customWidth="1"/>
    <col min="8455" max="8455" width="13.875" style="127" customWidth="1"/>
    <col min="8456" max="8704" width="9.125" style="127" customWidth="1"/>
    <col min="8705" max="8705" width="3.875" style="127" customWidth="1"/>
    <col min="8706" max="8706" width="12.00390625" style="127" customWidth="1"/>
    <col min="8707" max="8707" width="40.375" style="127" customWidth="1"/>
    <col min="8708" max="8708" width="5.625" style="127" customWidth="1"/>
    <col min="8709" max="8709" width="8.625" style="127" customWidth="1"/>
    <col min="8710" max="8710" width="9.875" style="127" customWidth="1"/>
    <col min="8711" max="8711" width="13.875" style="127" customWidth="1"/>
    <col min="8712" max="8960" width="9.125" style="127" customWidth="1"/>
    <col min="8961" max="8961" width="3.875" style="127" customWidth="1"/>
    <col min="8962" max="8962" width="12.00390625" style="127" customWidth="1"/>
    <col min="8963" max="8963" width="40.375" style="127" customWidth="1"/>
    <col min="8964" max="8964" width="5.625" style="127" customWidth="1"/>
    <col min="8965" max="8965" width="8.625" style="127" customWidth="1"/>
    <col min="8966" max="8966" width="9.875" style="127" customWidth="1"/>
    <col min="8967" max="8967" width="13.875" style="127" customWidth="1"/>
    <col min="8968" max="9216" width="9.125" style="127" customWidth="1"/>
    <col min="9217" max="9217" width="3.875" style="127" customWidth="1"/>
    <col min="9218" max="9218" width="12.00390625" style="127" customWidth="1"/>
    <col min="9219" max="9219" width="40.375" style="127" customWidth="1"/>
    <col min="9220" max="9220" width="5.625" style="127" customWidth="1"/>
    <col min="9221" max="9221" width="8.625" style="127" customWidth="1"/>
    <col min="9222" max="9222" width="9.875" style="127" customWidth="1"/>
    <col min="9223" max="9223" width="13.875" style="127" customWidth="1"/>
    <col min="9224" max="9472" width="9.125" style="127" customWidth="1"/>
    <col min="9473" max="9473" width="3.875" style="127" customWidth="1"/>
    <col min="9474" max="9474" width="12.00390625" style="127" customWidth="1"/>
    <col min="9475" max="9475" width="40.375" style="127" customWidth="1"/>
    <col min="9476" max="9476" width="5.625" style="127" customWidth="1"/>
    <col min="9477" max="9477" width="8.625" style="127" customWidth="1"/>
    <col min="9478" max="9478" width="9.875" style="127" customWidth="1"/>
    <col min="9479" max="9479" width="13.875" style="127" customWidth="1"/>
    <col min="9480" max="9728" width="9.125" style="127" customWidth="1"/>
    <col min="9729" max="9729" width="3.875" style="127" customWidth="1"/>
    <col min="9730" max="9730" width="12.00390625" style="127" customWidth="1"/>
    <col min="9731" max="9731" width="40.375" style="127" customWidth="1"/>
    <col min="9732" max="9732" width="5.625" style="127" customWidth="1"/>
    <col min="9733" max="9733" width="8.625" style="127" customWidth="1"/>
    <col min="9734" max="9734" width="9.875" style="127" customWidth="1"/>
    <col min="9735" max="9735" width="13.875" style="127" customWidth="1"/>
    <col min="9736" max="9984" width="9.125" style="127" customWidth="1"/>
    <col min="9985" max="9985" width="3.875" style="127" customWidth="1"/>
    <col min="9986" max="9986" width="12.00390625" style="127" customWidth="1"/>
    <col min="9987" max="9987" width="40.375" style="127" customWidth="1"/>
    <col min="9988" max="9988" width="5.625" style="127" customWidth="1"/>
    <col min="9989" max="9989" width="8.625" style="127" customWidth="1"/>
    <col min="9990" max="9990" width="9.875" style="127" customWidth="1"/>
    <col min="9991" max="9991" width="13.875" style="127" customWidth="1"/>
    <col min="9992" max="10240" width="9.125" style="127" customWidth="1"/>
    <col min="10241" max="10241" width="3.875" style="127" customWidth="1"/>
    <col min="10242" max="10242" width="12.00390625" style="127" customWidth="1"/>
    <col min="10243" max="10243" width="40.375" style="127" customWidth="1"/>
    <col min="10244" max="10244" width="5.625" style="127" customWidth="1"/>
    <col min="10245" max="10245" width="8.625" style="127" customWidth="1"/>
    <col min="10246" max="10246" width="9.875" style="127" customWidth="1"/>
    <col min="10247" max="10247" width="13.875" style="127" customWidth="1"/>
    <col min="10248" max="10496" width="9.125" style="127" customWidth="1"/>
    <col min="10497" max="10497" width="3.875" style="127" customWidth="1"/>
    <col min="10498" max="10498" width="12.00390625" style="127" customWidth="1"/>
    <col min="10499" max="10499" width="40.375" style="127" customWidth="1"/>
    <col min="10500" max="10500" width="5.625" style="127" customWidth="1"/>
    <col min="10501" max="10501" width="8.625" style="127" customWidth="1"/>
    <col min="10502" max="10502" width="9.875" style="127" customWidth="1"/>
    <col min="10503" max="10503" width="13.875" style="127" customWidth="1"/>
    <col min="10504" max="10752" width="9.125" style="127" customWidth="1"/>
    <col min="10753" max="10753" width="3.875" style="127" customWidth="1"/>
    <col min="10754" max="10754" width="12.00390625" style="127" customWidth="1"/>
    <col min="10755" max="10755" width="40.375" style="127" customWidth="1"/>
    <col min="10756" max="10756" width="5.625" style="127" customWidth="1"/>
    <col min="10757" max="10757" width="8.625" style="127" customWidth="1"/>
    <col min="10758" max="10758" width="9.875" style="127" customWidth="1"/>
    <col min="10759" max="10759" width="13.875" style="127" customWidth="1"/>
    <col min="10760" max="11008" width="9.125" style="127" customWidth="1"/>
    <col min="11009" max="11009" width="3.875" style="127" customWidth="1"/>
    <col min="11010" max="11010" width="12.00390625" style="127" customWidth="1"/>
    <col min="11011" max="11011" width="40.375" style="127" customWidth="1"/>
    <col min="11012" max="11012" width="5.625" style="127" customWidth="1"/>
    <col min="11013" max="11013" width="8.625" style="127" customWidth="1"/>
    <col min="11014" max="11014" width="9.875" style="127" customWidth="1"/>
    <col min="11015" max="11015" width="13.875" style="127" customWidth="1"/>
    <col min="11016" max="11264" width="9.125" style="127" customWidth="1"/>
    <col min="11265" max="11265" width="3.875" style="127" customWidth="1"/>
    <col min="11266" max="11266" width="12.00390625" style="127" customWidth="1"/>
    <col min="11267" max="11267" width="40.375" style="127" customWidth="1"/>
    <col min="11268" max="11268" width="5.625" style="127" customWidth="1"/>
    <col min="11269" max="11269" width="8.625" style="127" customWidth="1"/>
    <col min="11270" max="11270" width="9.875" style="127" customWidth="1"/>
    <col min="11271" max="11271" width="13.875" style="127" customWidth="1"/>
    <col min="11272" max="11520" width="9.125" style="127" customWidth="1"/>
    <col min="11521" max="11521" width="3.875" style="127" customWidth="1"/>
    <col min="11522" max="11522" width="12.00390625" style="127" customWidth="1"/>
    <col min="11523" max="11523" width="40.375" style="127" customWidth="1"/>
    <col min="11524" max="11524" width="5.625" style="127" customWidth="1"/>
    <col min="11525" max="11525" width="8.625" style="127" customWidth="1"/>
    <col min="11526" max="11526" width="9.875" style="127" customWidth="1"/>
    <col min="11527" max="11527" width="13.875" style="127" customWidth="1"/>
    <col min="11528" max="11776" width="9.125" style="127" customWidth="1"/>
    <col min="11777" max="11777" width="3.875" style="127" customWidth="1"/>
    <col min="11778" max="11778" width="12.00390625" style="127" customWidth="1"/>
    <col min="11779" max="11779" width="40.375" style="127" customWidth="1"/>
    <col min="11780" max="11780" width="5.625" style="127" customWidth="1"/>
    <col min="11781" max="11781" width="8.625" style="127" customWidth="1"/>
    <col min="11782" max="11782" width="9.875" style="127" customWidth="1"/>
    <col min="11783" max="11783" width="13.875" style="127" customWidth="1"/>
    <col min="11784" max="12032" width="9.125" style="127" customWidth="1"/>
    <col min="12033" max="12033" width="3.875" style="127" customWidth="1"/>
    <col min="12034" max="12034" width="12.00390625" style="127" customWidth="1"/>
    <col min="12035" max="12035" width="40.375" style="127" customWidth="1"/>
    <col min="12036" max="12036" width="5.625" style="127" customWidth="1"/>
    <col min="12037" max="12037" width="8.625" style="127" customWidth="1"/>
    <col min="12038" max="12038" width="9.875" style="127" customWidth="1"/>
    <col min="12039" max="12039" width="13.875" style="127" customWidth="1"/>
    <col min="12040" max="12288" width="9.125" style="127" customWidth="1"/>
    <col min="12289" max="12289" width="3.875" style="127" customWidth="1"/>
    <col min="12290" max="12290" width="12.00390625" style="127" customWidth="1"/>
    <col min="12291" max="12291" width="40.375" style="127" customWidth="1"/>
    <col min="12292" max="12292" width="5.625" style="127" customWidth="1"/>
    <col min="12293" max="12293" width="8.625" style="127" customWidth="1"/>
    <col min="12294" max="12294" width="9.875" style="127" customWidth="1"/>
    <col min="12295" max="12295" width="13.875" style="127" customWidth="1"/>
    <col min="12296" max="12544" width="9.125" style="127" customWidth="1"/>
    <col min="12545" max="12545" width="3.875" style="127" customWidth="1"/>
    <col min="12546" max="12546" width="12.00390625" style="127" customWidth="1"/>
    <col min="12547" max="12547" width="40.375" style="127" customWidth="1"/>
    <col min="12548" max="12548" width="5.625" style="127" customWidth="1"/>
    <col min="12549" max="12549" width="8.625" style="127" customWidth="1"/>
    <col min="12550" max="12550" width="9.875" style="127" customWidth="1"/>
    <col min="12551" max="12551" width="13.875" style="127" customWidth="1"/>
    <col min="12552" max="12800" width="9.125" style="127" customWidth="1"/>
    <col min="12801" max="12801" width="3.875" style="127" customWidth="1"/>
    <col min="12802" max="12802" width="12.00390625" style="127" customWidth="1"/>
    <col min="12803" max="12803" width="40.375" style="127" customWidth="1"/>
    <col min="12804" max="12804" width="5.625" style="127" customWidth="1"/>
    <col min="12805" max="12805" width="8.625" style="127" customWidth="1"/>
    <col min="12806" max="12806" width="9.875" style="127" customWidth="1"/>
    <col min="12807" max="12807" width="13.875" style="127" customWidth="1"/>
    <col min="12808" max="13056" width="9.125" style="127" customWidth="1"/>
    <col min="13057" max="13057" width="3.875" style="127" customWidth="1"/>
    <col min="13058" max="13058" width="12.00390625" style="127" customWidth="1"/>
    <col min="13059" max="13059" width="40.375" style="127" customWidth="1"/>
    <col min="13060" max="13060" width="5.625" style="127" customWidth="1"/>
    <col min="13061" max="13061" width="8.625" style="127" customWidth="1"/>
    <col min="13062" max="13062" width="9.875" style="127" customWidth="1"/>
    <col min="13063" max="13063" width="13.875" style="127" customWidth="1"/>
    <col min="13064" max="13312" width="9.125" style="127" customWidth="1"/>
    <col min="13313" max="13313" width="3.875" style="127" customWidth="1"/>
    <col min="13314" max="13314" width="12.00390625" style="127" customWidth="1"/>
    <col min="13315" max="13315" width="40.375" style="127" customWidth="1"/>
    <col min="13316" max="13316" width="5.625" style="127" customWidth="1"/>
    <col min="13317" max="13317" width="8.625" style="127" customWidth="1"/>
    <col min="13318" max="13318" width="9.875" style="127" customWidth="1"/>
    <col min="13319" max="13319" width="13.875" style="127" customWidth="1"/>
    <col min="13320" max="13568" width="9.125" style="127" customWidth="1"/>
    <col min="13569" max="13569" width="3.875" style="127" customWidth="1"/>
    <col min="13570" max="13570" width="12.00390625" style="127" customWidth="1"/>
    <col min="13571" max="13571" width="40.375" style="127" customWidth="1"/>
    <col min="13572" max="13572" width="5.625" style="127" customWidth="1"/>
    <col min="13573" max="13573" width="8.625" style="127" customWidth="1"/>
    <col min="13574" max="13574" width="9.875" style="127" customWidth="1"/>
    <col min="13575" max="13575" width="13.875" style="127" customWidth="1"/>
    <col min="13576" max="13824" width="9.125" style="127" customWidth="1"/>
    <col min="13825" max="13825" width="3.875" style="127" customWidth="1"/>
    <col min="13826" max="13826" width="12.00390625" style="127" customWidth="1"/>
    <col min="13827" max="13827" width="40.375" style="127" customWidth="1"/>
    <col min="13828" max="13828" width="5.625" style="127" customWidth="1"/>
    <col min="13829" max="13829" width="8.625" style="127" customWidth="1"/>
    <col min="13830" max="13830" width="9.875" style="127" customWidth="1"/>
    <col min="13831" max="13831" width="13.875" style="127" customWidth="1"/>
    <col min="13832" max="14080" width="9.125" style="127" customWidth="1"/>
    <col min="14081" max="14081" width="3.875" style="127" customWidth="1"/>
    <col min="14082" max="14082" width="12.00390625" style="127" customWidth="1"/>
    <col min="14083" max="14083" width="40.375" style="127" customWidth="1"/>
    <col min="14084" max="14084" width="5.625" style="127" customWidth="1"/>
    <col min="14085" max="14085" width="8.625" style="127" customWidth="1"/>
    <col min="14086" max="14086" width="9.875" style="127" customWidth="1"/>
    <col min="14087" max="14087" width="13.875" style="127" customWidth="1"/>
    <col min="14088" max="14336" width="9.125" style="127" customWidth="1"/>
    <col min="14337" max="14337" width="3.875" style="127" customWidth="1"/>
    <col min="14338" max="14338" width="12.00390625" style="127" customWidth="1"/>
    <col min="14339" max="14339" width="40.375" style="127" customWidth="1"/>
    <col min="14340" max="14340" width="5.625" style="127" customWidth="1"/>
    <col min="14341" max="14341" width="8.625" style="127" customWidth="1"/>
    <col min="14342" max="14342" width="9.875" style="127" customWidth="1"/>
    <col min="14343" max="14343" width="13.875" style="127" customWidth="1"/>
    <col min="14344" max="14592" width="9.125" style="127" customWidth="1"/>
    <col min="14593" max="14593" width="3.875" style="127" customWidth="1"/>
    <col min="14594" max="14594" width="12.00390625" style="127" customWidth="1"/>
    <col min="14595" max="14595" width="40.375" style="127" customWidth="1"/>
    <col min="14596" max="14596" width="5.625" style="127" customWidth="1"/>
    <col min="14597" max="14597" width="8.625" style="127" customWidth="1"/>
    <col min="14598" max="14598" width="9.875" style="127" customWidth="1"/>
    <col min="14599" max="14599" width="13.875" style="127" customWidth="1"/>
    <col min="14600" max="14848" width="9.125" style="127" customWidth="1"/>
    <col min="14849" max="14849" width="3.875" style="127" customWidth="1"/>
    <col min="14850" max="14850" width="12.00390625" style="127" customWidth="1"/>
    <col min="14851" max="14851" width="40.375" style="127" customWidth="1"/>
    <col min="14852" max="14852" width="5.625" style="127" customWidth="1"/>
    <col min="14853" max="14853" width="8.625" style="127" customWidth="1"/>
    <col min="14854" max="14854" width="9.875" style="127" customWidth="1"/>
    <col min="14855" max="14855" width="13.875" style="127" customWidth="1"/>
    <col min="14856" max="15104" width="9.125" style="127" customWidth="1"/>
    <col min="15105" max="15105" width="3.875" style="127" customWidth="1"/>
    <col min="15106" max="15106" width="12.00390625" style="127" customWidth="1"/>
    <col min="15107" max="15107" width="40.375" style="127" customWidth="1"/>
    <col min="15108" max="15108" width="5.625" style="127" customWidth="1"/>
    <col min="15109" max="15109" width="8.625" style="127" customWidth="1"/>
    <col min="15110" max="15110" width="9.875" style="127" customWidth="1"/>
    <col min="15111" max="15111" width="13.875" style="127" customWidth="1"/>
    <col min="15112" max="15360" width="9.125" style="127" customWidth="1"/>
    <col min="15361" max="15361" width="3.875" style="127" customWidth="1"/>
    <col min="15362" max="15362" width="12.00390625" style="127" customWidth="1"/>
    <col min="15363" max="15363" width="40.375" style="127" customWidth="1"/>
    <col min="15364" max="15364" width="5.625" style="127" customWidth="1"/>
    <col min="15365" max="15365" width="8.625" style="127" customWidth="1"/>
    <col min="15366" max="15366" width="9.875" style="127" customWidth="1"/>
    <col min="15367" max="15367" width="13.875" style="127" customWidth="1"/>
    <col min="15368" max="15616" width="9.125" style="127" customWidth="1"/>
    <col min="15617" max="15617" width="3.875" style="127" customWidth="1"/>
    <col min="15618" max="15618" width="12.00390625" style="127" customWidth="1"/>
    <col min="15619" max="15619" width="40.375" style="127" customWidth="1"/>
    <col min="15620" max="15620" width="5.625" style="127" customWidth="1"/>
    <col min="15621" max="15621" width="8.625" style="127" customWidth="1"/>
    <col min="15622" max="15622" width="9.875" style="127" customWidth="1"/>
    <col min="15623" max="15623" width="13.875" style="127" customWidth="1"/>
    <col min="15624" max="15872" width="9.125" style="127" customWidth="1"/>
    <col min="15873" max="15873" width="3.875" style="127" customWidth="1"/>
    <col min="15874" max="15874" width="12.00390625" style="127" customWidth="1"/>
    <col min="15875" max="15875" width="40.375" style="127" customWidth="1"/>
    <col min="15876" max="15876" width="5.625" style="127" customWidth="1"/>
    <col min="15877" max="15877" width="8.625" style="127" customWidth="1"/>
    <col min="15878" max="15878" width="9.875" style="127" customWidth="1"/>
    <col min="15879" max="15879" width="13.875" style="127" customWidth="1"/>
    <col min="15880" max="16128" width="9.125" style="127" customWidth="1"/>
    <col min="16129" max="16129" width="3.875" style="127" customWidth="1"/>
    <col min="16130" max="16130" width="12.00390625" style="127" customWidth="1"/>
    <col min="16131" max="16131" width="40.375" style="127" customWidth="1"/>
    <col min="16132" max="16132" width="5.625" style="127" customWidth="1"/>
    <col min="16133" max="16133" width="8.625" style="127" customWidth="1"/>
    <col min="16134" max="16134" width="9.875" style="127" customWidth="1"/>
    <col min="16135" max="16135" width="13.875" style="127" customWidth="1"/>
    <col min="16136" max="16384" width="9.125" style="127" customWidth="1"/>
  </cols>
  <sheetData>
    <row r="1" spans="1:7" ht="15.75">
      <c r="A1" s="126" t="s">
        <v>57</v>
      </c>
      <c r="B1" s="126"/>
      <c r="C1" s="126"/>
      <c r="D1" s="126"/>
      <c r="E1" s="126"/>
      <c r="F1" s="126"/>
      <c r="G1" s="126"/>
    </row>
    <row r="2" spans="2:7" ht="13.5" thickBot="1">
      <c r="B2" s="128"/>
      <c r="C2" s="129"/>
      <c r="D2" s="129"/>
      <c r="E2" s="130"/>
      <c r="F2" s="129"/>
      <c r="G2" s="129"/>
    </row>
    <row r="3" spans="1:7" ht="13.5" thickTop="1">
      <c r="A3" s="70" t="s">
        <v>5</v>
      </c>
      <c r="B3" s="71"/>
      <c r="C3" s="72" t="str">
        <f>CONCATENATE(cislostavby," ",nazevstavby)</f>
        <v xml:space="preserve"> SO.05-A Venkovní rozvody</v>
      </c>
      <c r="D3" s="73"/>
      <c r="E3" s="131"/>
      <c r="F3" s="132">
        <f>Rekapitulace!H1</f>
        <v>0</v>
      </c>
      <c r="G3" s="133"/>
    </row>
    <row r="4" spans="1:7" ht="13.5" thickBot="1">
      <c r="A4" s="134" t="s">
        <v>1</v>
      </c>
      <c r="B4" s="78"/>
      <c r="C4" s="79" t="str">
        <f>CONCATENATE(cisloobjektu," ",nazevobjektu)</f>
        <v xml:space="preserve"> </v>
      </c>
      <c r="D4" s="80"/>
      <c r="E4" s="135"/>
      <c r="F4" s="135"/>
      <c r="G4" s="136"/>
    </row>
    <row r="5" ht="13.5" thickTop="1">
      <c r="A5" s="137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0" t="s">
        <v>62</v>
      </c>
      <c r="F6" s="140" t="s">
        <v>63</v>
      </c>
      <c r="G6" s="141" t="s">
        <v>64</v>
      </c>
    </row>
    <row r="7" spans="1:15" ht="12.75">
      <c r="A7" s="142" t="s">
        <v>65</v>
      </c>
      <c r="B7" s="143" t="s">
        <v>70</v>
      </c>
      <c r="C7" s="144" t="s">
        <v>71</v>
      </c>
      <c r="D7" s="145"/>
      <c r="E7" s="146"/>
      <c r="F7" s="146"/>
      <c r="G7" s="147"/>
      <c r="O7" s="148">
        <v>1</v>
      </c>
    </row>
    <row r="8" spans="1:104" ht="12.75">
      <c r="A8" s="149">
        <v>1</v>
      </c>
      <c r="B8" s="150" t="s">
        <v>66</v>
      </c>
      <c r="C8" s="151" t="s">
        <v>72</v>
      </c>
      <c r="D8" s="152" t="s">
        <v>67</v>
      </c>
      <c r="E8" s="153">
        <v>1</v>
      </c>
      <c r="F8" s="153">
        <v>0</v>
      </c>
      <c r="G8" s="154">
        <f>E8*F8</f>
        <v>0</v>
      </c>
      <c r="O8" s="148">
        <v>2</v>
      </c>
      <c r="AA8" s="127">
        <v>12</v>
      </c>
      <c r="AB8" s="127">
        <v>0</v>
      </c>
      <c r="AC8" s="127">
        <v>1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49">
        <v>2</v>
      </c>
      <c r="B9" s="150" t="s">
        <v>73</v>
      </c>
      <c r="C9" s="151" t="s">
        <v>74</v>
      </c>
      <c r="D9" s="152" t="s">
        <v>67</v>
      </c>
      <c r="E9" s="153">
        <v>1</v>
      </c>
      <c r="F9" s="153">
        <v>0</v>
      </c>
      <c r="G9" s="154">
        <f>E9*F9</f>
        <v>0</v>
      </c>
      <c r="O9" s="148">
        <v>2</v>
      </c>
      <c r="AA9" s="127">
        <v>12</v>
      </c>
      <c r="AB9" s="127">
        <v>0</v>
      </c>
      <c r="AC9" s="127">
        <v>2</v>
      </c>
      <c r="AZ9" s="127">
        <v>4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12.75">
      <c r="A10" s="149">
        <v>3</v>
      </c>
      <c r="B10" s="150" t="s">
        <v>75</v>
      </c>
      <c r="C10" s="151" t="s">
        <v>76</v>
      </c>
      <c r="D10" s="152" t="s">
        <v>67</v>
      </c>
      <c r="E10" s="153">
        <v>1</v>
      </c>
      <c r="F10" s="153">
        <v>0</v>
      </c>
      <c r="G10" s="154">
        <f>E10*F10</f>
        <v>0</v>
      </c>
      <c r="O10" s="148">
        <v>2</v>
      </c>
      <c r="AA10" s="127">
        <v>12</v>
      </c>
      <c r="AB10" s="127">
        <v>0</v>
      </c>
      <c r="AC10" s="127">
        <v>3</v>
      </c>
      <c r="AZ10" s="127">
        <v>4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22.5">
      <c r="A11" s="149">
        <v>4</v>
      </c>
      <c r="B11" s="150" t="s">
        <v>77</v>
      </c>
      <c r="C11" s="151" t="s">
        <v>78</v>
      </c>
      <c r="D11" s="152" t="s">
        <v>67</v>
      </c>
      <c r="E11" s="153">
        <v>1</v>
      </c>
      <c r="F11" s="153">
        <v>0</v>
      </c>
      <c r="G11" s="154">
        <f>E11*F11</f>
        <v>0</v>
      </c>
      <c r="O11" s="148">
        <v>2</v>
      </c>
      <c r="AA11" s="127">
        <v>12</v>
      </c>
      <c r="AB11" s="127">
        <v>0</v>
      </c>
      <c r="AC11" s="127">
        <v>4</v>
      </c>
      <c r="AZ11" s="127">
        <v>4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104" ht="12.75">
      <c r="A12" s="149">
        <v>5</v>
      </c>
      <c r="B12" s="150" t="s">
        <v>79</v>
      </c>
      <c r="C12" s="151" t="s">
        <v>80</v>
      </c>
      <c r="D12" s="152" t="s">
        <v>67</v>
      </c>
      <c r="E12" s="153">
        <v>1</v>
      </c>
      <c r="F12" s="153">
        <v>0</v>
      </c>
      <c r="G12" s="154">
        <f>E12*F12</f>
        <v>0</v>
      </c>
      <c r="O12" s="148">
        <v>2</v>
      </c>
      <c r="AA12" s="127">
        <v>12</v>
      </c>
      <c r="AB12" s="127">
        <v>0</v>
      </c>
      <c r="AC12" s="127">
        <v>5</v>
      </c>
      <c r="AZ12" s="127">
        <v>4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</v>
      </c>
    </row>
    <row r="13" spans="1:104" ht="12.75">
      <c r="A13" s="149">
        <v>6</v>
      </c>
      <c r="B13" s="150" t="s">
        <v>79</v>
      </c>
      <c r="C13" s="151" t="s">
        <v>81</v>
      </c>
      <c r="D13" s="152" t="s">
        <v>67</v>
      </c>
      <c r="E13" s="153">
        <v>1</v>
      </c>
      <c r="F13" s="153">
        <v>0</v>
      </c>
      <c r="G13" s="154">
        <f>E13*F13</f>
        <v>0</v>
      </c>
      <c r="O13" s="148">
        <v>2</v>
      </c>
      <c r="AA13" s="127">
        <v>12</v>
      </c>
      <c r="AB13" s="127">
        <v>0</v>
      </c>
      <c r="AC13" s="127">
        <v>6</v>
      </c>
      <c r="AZ13" s="127">
        <v>4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</v>
      </c>
    </row>
    <row r="14" spans="1:104" ht="12.75">
      <c r="A14" s="149">
        <v>7</v>
      </c>
      <c r="B14" s="150" t="s">
        <v>82</v>
      </c>
      <c r="C14" s="151" t="s">
        <v>83</v>
      </c>
      <c r="D14" s="152" t="s">
        <v>67</v>
      </c>
      <c r="E14" s="153">
        <v>1</v>
      </c>
      <c r="F14" s="153">
        <v>0</v>
      </c>
      <c r="G14" s="154">
        <f>E14*F14</f>
        <v>0</v>
      </c>
      <c r="O14" s="148">
        <v>2</v>
      </c>
      <c r="AA14" s="127">
        <v>12</v>
      </c>
      <c r="AB14" s="127">
        <v>0</v>
      </c>
      <c r="AC14" s="127">
        <v>7</v>
      </c>
      <c r="AZ14" s="127">
        <v>4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</v>
      </c>
    </row>
    <row r="15" spans="1:104" ht="22.5">
      <c r="A15" s="149">
        <v>8</v>
      </c>
      <c r="B15" s="150" t="s">
        <v>84</v>
      </c>
      <c r="C15" s="151" t="s">
        <v>85</v>
      </c>
      <c r="D15" s="152" t="s">
        <v>86</v>
      </c>
      <c r="E15" s="153">
        <v>109</v>
      </c>
      <c r="F15" s="153">
        <v>0</v>
      </c>
      <c r="G15" s="154">
        <f>E15*F15</f>
        <v>0</v>
      </c>
      <c r="O15" s="148">
        <v>2</v>
      </c>
      <c r="AA15" s="127">
        <v>12</v>
      </c>
      <c r="AB15" s="127">
        <v>0</v>
      </c>
      <c r="AC15" s="127">
        <v>8</v>
      </c>
      <c r="AZ15" s="127">
        <v>4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0.00062</v>
      </c>
    </row>
    <row r="16" spans="1:104" ht="22.5">
      <c r="A16" s="149">
        <v>9</v>
      </c>
      <c r="B16" s="150" t="s">
        <v>87</v>
      </c>
      <c r="C16" s="151" t="s">
        <v>88</v>
      </c>
      <c r="D16" s="152" t="s">
        <v>89</v>
      </c>
      <c r="E16" s="153">
        <v>5</v>
      </c>
      <c r="F16" s="153">
        <v>0</v>
      </c>
      <c r="G16" s="154">
        <f>E16*F16</f>
        <v>0</v>
      </c>
      <c r="O16" s="148">
        <v>2</v>
      </c>
      <c r="AA16" s="127">
        <v>12</v>
      </c>
      <c r="AB16" s="127">
        <v>0</v>
      </c>
      <c r="AC16" s="127">
        <v>9</v>
      </c>
      <c r="AZ16" s="127">
        <v>4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0.00032</v>
      </c>
    </row>
    <row r="17" spans="1:104" ht="22.5">
      <c r="A17" s="149">
        <v>10</v>
      </c>
      <c r="B17" s="150" t="s">
        <v>90</v>
      </c>
      <c r="C17" s="151" t="s">
        <v>91</v>
      </c>
      <c r="D17" s="152" t="s">
        <v>89</v>
      </c>
      <c r="E17" s="153">
        <v>1</v>
      </c>
      <c r="F17" s="153">
        <v>0</v>
      </c>
      <c r="G17" s="154">
        <f>E17*F17</f>
        <v>0</v>
      </c>
      <c r="O17" s="148">
        <v>2</v>
      </c>
      <c r="AA17" s="127">
        <v>12</v>
      </c>
      <c r="AB17" s="127">
        <v>0</v>
      </c>
      <c r="AC17" s="127">
        <v>10</v>
      </c>
      <c r="AZ17" s="127">
        <v>4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4E-05</v>
      </c>
    </row>
    <row r="18" spans="1:104" ht="12.75">
      <c r="A18" s="149">
        <v>11</v>
      </c>
      <c r="B18" s="150" t="s">
        <v>92</v>
      </c>
      <c r="C18" s="151" t="s">
        <v>93</v>
      </c>
      <c r="D18" s="152" t="s">
        <v>67</v>
      </c>
      <c r="E18" s="153">
        <v>1</v>
      </c>
      <c r="F18" s="153">
        <v>0</v>
      </c>
      <c r="G18" s="154">
        <f>E18*F18</f>
        <v>0</v>
      </c>
      <c r="O18" s="148">
        <v>2</v>
      </c>
      <c r="AA18" s="127">
        <v>12</v>
      </c>
      <c r="AB18" s="127">
        <v>0</v>
      </c>
      <c r="AC18" s="127">
        <v>11</v>
      </c>
      <c r="AZ18" s="127">
        <v>4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</v>
      </c>
    </row>
    <row r="19" spans="1:104" ht="22.5">
      <c r="A19" s="149">
        <v>12</v>
      </c>
      <c r="B19" s="150" t="s">
        <v>94</v>
      </c>
      <c r="C19" s="151" t="s">
        <v>95</v>
      </c>
      <c r="D19" s="152" t="s">
        <v>86</v>
      </c>
      <c r="E19" s="153">
        <v>12</v>
      </c>
      <c r="F19" s="153">
        <v>0</v>
      </c>
      <c r="G19" s="154">
        <f>E19*F19</f>
        <v>0</v>
      </c>
      <c r="O19" s="148">
        <v>2</v>
      </c>
      <c r="AA19" s="127">
        <v>12</v>
      </c>
      <c r="AB19" s="127">
        <v>0</v>
      </c>
      <c r="AC19" s="127">
        <v>12</v>
      </c>
      <c r="AZ19" s="127">
        <v>4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Z19" s="127">
        <v>0.00026</v>
      </c>
    </row>
    <row r="20" spans="1:104" ht="22.5">
      <c r="A20" s="149">
        <v>13</v>
      </c>
      <c r="B20" s="150" t="s">
        <v>96</v>
      </c>
      <c r="C20" s="151" t="s">
        <v>97</v>
      </c>
      <c r="D20" s="152" t="s">
        <v>86</v>
      </c>
      <c r="E20" s="153">
        <v>107</v>
      </c>
      <c r="F20" s="153">
        <v>0</v>
      </c>
      <c r="G20" s="154">
        <f>E20*F20</f>
        <v>0</v>
      </c>
      <c r="O20" s="148">
        <v>2</v>
      </c>
      <c r="AA20" s="127">
        <v>12</v>
      </c>
      <c r="AB20" s="127">
        <v>0</v>
      </c>
      <c r="AC20" s="127">
        <v>13</v>
      </c>
      <c r="AZ20" s="127">
        <v>4</v>
      </c>
      <c r="BA20" s="127">
        <f>IF(AZ20=1,G20,0)</f>
        <v>0</v>
      </c>
      <c r="BB20" s="127">
        <f>IF(AZ20=2,G20,0)</f>
        <v>0</v>
      </c>
      <c r="BC20" s="127">
        <f>IF(AZ20=3,G20,0)</f>
        <v>0</v>
      </c>
      <c r="BD20" s="127">
        <f>IF(AZ20=4,G20,0)</f>
        <v>0</v>
      </c>
      <c r="BE20" s="127">
        <f>IF(AZ20=5,G20,0)</f>
        <v>0</v>
      </c>
      <c r="CZ20" s="127">
        <v>0.00023</v>
      </c>
    </row>
    <row r="21" spans="1:104" ht="22.5">
      <c r="A21" s="149">
        <v>14</v>
      </c>
      <c r="B21" s="150" t="s">
        <v>98</v>
      </c>
      <c r="C21" s="151" t="s">
        <v>99</v>
      </c>
      <c r="D21" s="152" t="s">
        <v>86</v>
      </c>
      <c r="E21" s="153">
        <v>110</v>
      </c>
      <c r="F21" s="153">
        <v>0</v>
      </c>
      <c r="G21" s="154">
        <f>E21*F21</f>
        <v>0</v>
      </c>
      <c r="O21" s="148">
        <v>2</v>
      </c>
      <c r="AA21" s="127">
        <v>12</v>
      </c>
      <c r="AB21" s="127">
        <v>0</v>
      </c>
      <c r="AC21" s="127">
        <v>14</v>
      </c>
      <c r="AZ21" s="127">
        <v>4</v>
      </c>
      <c r="BA21" s="127">
        <f>IF(AZ21=1,G21,0)</f>
        <v>0</v>
      </c>
      <c r="BB21" s="127">
        <f>IF(AZ21=2,G21,0)</f>
        <v>0</v>
      </c>
      <c r="BC21" s="127">
        <f>IF(AZ21=3,G21,0)</f>
        <v>0</v>
      </c>
      <c r="BD21" s="127">
        <f>IF(AZ21=4,G21,0)</f>
        <v>0</v>
      </c>
      <c r="BE21" s="127">
        <f>IF(AZ21=5,G21,0)</f>
        <v>0</v>
      </c>
      <c r="CZ21" s="127">
        <v>0.00105</v>
      </c>
    </row>
    <row r="22" spans="1:104" ht="22.5">
      <c r="A22" s="149">
        <v>15</v>
      </c>
      <c r="B22" s="150" t="s">
        <v>100</v>
      </c>
      <c r="C22" s="151" t="s">
        <v>101</v>
      </c>
      <c r="D22" s="152" t="s">
        <v>89</v>
      </c>
      <c r="E22" s="153">
        <v>5</v>
      </c>
      <c r="F22" s="153">
        <v>0</v>
      </c>
      <c r="G22" s="154">
        <f>E22*F22</f>
        <v>0</v>
      </c>
      <c r="O22" s="148">
        <v>2</v>
      </c>
      <c r="AA22" s="127">
        <v>12</v>
      </c>
      <c r="AB22" s="127">
        <v>0</v>
      </c>
      <c r="AC22" s="127">
        <v>15</v>
      </c>
      <c r="AZ22" s="127">
        <v>4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Z22" s="127">
        <v>0.00013</v>
      </c>
    </row>
    <row r="23" spans="1:104" ht="22.5">
      <c r="A23" s="149">
        <v>16</v>
      </c>
      <c r="B23" s="150" t="s">
        <v>102</v>
      </c>
      <c r="C23" s="151" t="s">
        <v>103</v>
      </c>
      <c r="D23" s="152" t="s">
        <v>89</v>
      </c>
      <c r="E23" s="153">
        <v>10</v>
      </c>
      <c r="F23" s="153">
        <v>0</v>
      </c>
      <c r="G23" s="154">
        <f>E23*F23</f>
        <v>0</v>
      </c>
      <c r="O23" s="148">
        <v>2</v>
      </c>
      <c r="AA23" s="127">
        <v>12</v>
      </c>
      <c r="AB23" s="127">
        <v>0</v>
      </c>
      <c r="AC23" s="127">
        <v>16</v>
      </c>
      <c r="AZ23" s="127">
        <v>4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0.00021</v>
      </c>
    </row>
    <row r="24" spans="1:104" ht="22.5">
      <c r="A24" s="149">
        <v>17</v>
      </c>
      <c r="B24" s="150" t="s">
        <v>104</v>
      </c>
      <c r="C24" s="151" t="s">
        <v>105</v>
      </c>
      <c r="D24" s="152" t="s">
        <v>86</v>
      </c>
      <c r="E24" s="153">
        <v>71</v>
      </c>
      <c r="F24" s="153">
        <v>0</v>
      </c>
      <c r="G24" s="154">
        <f>E24*F24</f>
        <v>0</v>
      </c>
      <c r="O24" s="148">
        <v>2</v>
      </c>
      <c r="AA24" s="127">
        <v>12</v>
      </c>
      <c r="AB24" s="127">
        <v>0</v>
      </c>
      <c r="AC24" s="127">
        <v>17</v>
      </c>
      <c r="AZ24" s="127">
        <v>4</v>
      </c>
      <c r="BA24" s="127">
        <f>IF(AZ24=1,G24,0)</f>
        <v>0</v>
      </c>
      <c r="BB24" s="127">
        <f>IF(AZ24=2,G24,0)</f>
        <v>0</v>
      </c>
      <c r="BC24" s="127">
        <f>IF(AZ24=3,G24,0)</f>
        <v>0</v>
      </c>
      <c r="BD24" s="127">
        <f>IF(AZ24=4,G24,0)</f>
        <v>0</v>
      </c>
      <c r="BE24" s="127">
        <f>IF(AZ24=5,G24,0)</f>
        <v>0</v>
      </c>
      <c r="CZ24" s="127">
        <v>0.00064</v>
      </c>
    </row>
    <row r="25" spans="1:104" ht="22.5">
      <c r="A25" s="149">
        <v>18</v>
      </c>
      <c r="B25" s="150" t="s">
        <v>106</v>
      </c>
      <c r="C25" s="151" t="s">
        <v>107</v>
      </c>
      <c r="D25" s="152" t="s">
        <v>86</v>
      </c>
      <c r="E25" s="153">
        <v>71</v>
      </c>
      <c r="F25" s="153">
        <v>0</v>
      </c>
      <c r="G25" s="154">
        <f>E25*F25</f>
        <v>0</v>
      </c>
      <c r="O25" s="148">
        <v>2</v>
      </c>
      <c r="AA25" s="127">
        <v>12</v>
      </c>
      <c r="AB25" s="127">
        <v>0</v>
      </c>
      <c r="AC25" s="127">
        <v>18</v>
      </c>
      <c r="AZ25" s="127">
        <v>4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Z25" s="127">
        <v>0.00032</v>
      </c>
    </row>
    <row r="26" spans="1:104" ht="12.75">
      <c r="A26" s="149">
        <v>19</v>
      </c>
      <c r="B26" s="150" t="s">
        <v>108</v>
      </c>
      <c r="C26" s="151" t="s">
        <v>109</v>
      </c>
      <c r="D26" s="152" t="s">
        <v>86</v>
      </c>
      <c r="E26" s="153">
        <v>53</v>
      </c>
      <c r="F26" s="153">
        <v>0</v>
      </c>
      <c r="G26" s="154">
        <f>E26*F26</f>
        <v>0</v>
      </c>
      <c r="O26" s="148">
        <v>2</v>
      </c>
      <c r="AA26" s="127">
        <v>12</v>
      </c>
      <c r="AB26" s="127">
        <v>0</v>
      </c>
      <c r="AC26" s="127">
        <v>19</v>
      </c>
      <c r="AZ26" s="127">
        <v>4</v>
      </c>
      <c r="BA26" s="127">
        <f>IF(AZ26=1,G26,0)</f>
        <v>0</v>
      </c>
      <c r="BB26" s="127">
        <f>IF(AZ26=2,G26,0)</f>
        <v>0</v>
      </c>
      <c r="BC26" s="127">
        <f>IF(AZ26=3,G26,0)</f>
        <v>0</v>
      </c>
      <c r="BD26" s="127">
        <f>IF(AZ26=4,G26,0)</f>
        <v>0</v>
      </c>
      <c r="BE26" s="127">
        <f>IF(AZ26=5,G26,0)</f>
        <v>0</v>
      </c>
      <c r="CZ26" s="127">
        <v>0</v>
      </c>
    </row>
    <row r="27" spans="1:104" ht="12.75">
      <c r="A27" s="149">
        <v>20</v>
      </c>
      <c r="B27" s="150" t="s">
        <v>110</v>
      </c>
      <c r="C27" s="151" t="s">
        <v>111</v>
      </c>
      <c r="D27" s="152" t="s">
        <v>86</v>
      </c>
      <c r="E27" s="153">
        <v>125</v>
      </c>
      <c r="F27" s="153">
        <v>0</v>
      </c>
      <c r="G27" s="154">
        <f>E27*F27</f>
        <v>0</v>
      </c>
      <c r="O27" s="148">
        <v>2</v>
      </c>
      <c r="AA27" s="127">
        <v>12</v>
      </c>
      <c r="AB27" s="127">
        <v>0</v>
      </c>
      <c r="AC27" s="127">
        <v>20</v>
      </c>
      <c r="AZ27" s="127">
        <v>4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Z27" s="127">
        <v>0</v>
      </c>
    </row>
    <row r="28" spans="1:104" ht="12.75">
      <c r="A28" s="149">
        <v>21</v>
      </c>
      <c r="B28" s="150" t="s">
        <v>112</v>
      </c>
      <c r="C28" s="151" t="s">
        <v>113</v>
      </c>
      <c r="D28" s="152" t="s">
        <v>89</v>
      </c>
      <c r="E28" s="153">
        <v>120</v>
      </c>
      <c r="F28" s="153">
        <v>0</v>
      </c>
      <c r="G28" s="154">
        <f>E28*F28</f>
        <v>0</v>
      </c>
      <c r="O28" s="148">
        <v>2</v>
      </c>
      <c r="AA28" s="127">
        <v>12</v>
      </c>
      <c r="AB28" s="127">
        <v>0</v>
      </c>
      <c r="AC28" s="127">
        <v>21</v>
      </c>
      <c r="AZ28" s="127">
        <v>4</v>
      </c>
      <c r="BA28" s="127">
        <f>IF(AZ28=1,G28,0)</f>
        <v>0</v>
      </c>
      <c r="BB28" s="127">
        <f>IF(AZ28=2,G28,0)</f>
        <v>0</v>
      </c>
      <c r="BC28" s="127">
        <f>IF(AZ28=3,G28,0)</f>
        <v>0</v>
      </c>
      <c r="BD28" s="127">
        <f>IF(AZ28=4,G28,0)</f>
        <v>0</v>
      </c>
      <c r="BE28" s="127">
        <f>IF(AZ28=5,G28,0)</f>
        <v>0</v>
      </c>
      <c r="CZ28" s="127">
        <v>0</v>
      </c>
    </row>
    <row r="29" spans="1:104" ht="12.75">
      <c r="A29" s="149">
        <v>22</v>
      </c>
      <c r="B29" s="150" t="s">
        <v>114</v>
      </c>
      <c r="C29" s="151" t="s">
        <v>115</v>
      </c>
      <c r="D29" s="152" t="s">
        <v>89</v>
      </c>
      <c r="E29" s="153">
        <v>16</v>
      </c>
      <c r="F29" s="153">
        <v>0</v>
      </c>
      <c r="G29" s="154">
        <f>E29*F29</f>
        <v>0</v>
      </c>
      <c r="O29" s="148">
        <v>2</v>
      </c>
      <c r="AA29" s="127">
        <v>12</v>
      </c>
      <c r="AB29" s="127">
        <v>0</v>
      </c>
      <c r="AC29" s="127">
        <v>22</v>
      </c>
      <c r="AZ29" s="127">
        <v>4</v>
      </c>
      <c r="BA29" s="127">
        <f>IF(AZ29=1,G29,0)</f>
        <v>0</v>
      </c>
      <c r="BB29" s="127">
        <f>IF(AZ29=2,G29,0)</f>
        <v>0</v>
      </c>
      <c r="BC29" s="127">
        <f>IF(AZ29=3,G29,0)</f>
        <v>0</v>
      </c>
      <c r="BD29" s="127">
        <f>IF(AZ29=4,G29,0)</f>
        <v>0</v>
      </c>
      <c r="BE29" s="127">
        <f>IF(AZ29=5,G29,0)</f>
        <v>0</v>
      </c>
      <c r="CZ29" s="127">
        <v>0</v>
      </c>
    </row>
    <row r="30" spans="1:57" ht="12.75">
      <c r="A30" s="155"/>
      <c r="B30" s="156" t="s">
        <v>68</v>
      </c>
      <c r="C30" s="157" t="str">
        <f>CONCATENATE(B7," ",C7)</f>
        <v>M21 Elektromontáže</v>
      </c>
      <c r="D30" s="155"/>
      <c r="E30" s="158"/>
      <c r="F30" s="158"/>
      <c r="G30" s="159">
        <f>SUM(G7:G29)</f>
        <v>0</v>
      </c>
      <c r="O30" s="148">
        <v>4</v>
      </c>
      <c r="BA30" s="160">
        <f>SUM(BA7:BA29)</f>
        <v>0</v>
      </c>
      <c r="BB30" s="160">
        <f>SUM(BB7:BB29)</f>
        <v>0</v>
      </c>
      <c r="BC30" s="160">
        <f>SUM(BC7:BC29)</f>
        <v>0</v>
      </c>
      <c r="BD30" s="160">
        <f>SUM(BD7:BD29)</f>
        <v>0</v>
      </c>
      <c r="BE30" s="160">
        <f>SUM(BE7:BE29)</f>
        <v>0</v>
      </c>
    </row>
    <row r="31" spans="1:15" ht="12.75">
      <c r="A31" s="142" t="s">
        <v>65</v>
      </c>
      <c r="B31" s="143" t="s">
        <v>116</v>
      </c>
      <c r="C31" s="144" t="s">
        <v>117</v>
      </c>
      <c r="D31" s="145"/>
      <c r="E31" s="146"/>
      <c r="F31" s="146"/>
      <c r="G31" s="147"/>
      <c r="O31" s="148">
        <v>1</v>
      </c>
    </row>
    <row r="32" spans="1:104" ht="22.5">
      <c r="A32" s="149">
        <v>23</v>
      </c>
      <c r="B32" s="150" t="s">
        <v>118</v>
      </c>
      <c r="C32" s="151" t="s">
        <v>119</v>
      </c>
      <c r="D32" s="152" t="s">
        <v>120</v>
      </c>
      <c r="E32" s="153">
        <v>0.5</v>
      </c>
      <c r="F32" s="153">
        <v>0</v>
      </c>
      <c r="G32" s="154">
        <f>E32*F32</f>
        <v>0</v>
      </c>
      <c r="O32" s="148">
        <v>2</v>
      </c>
      <c r="AA32" s="127">
        <v>12</v>
      </c>
      <c r="AB32" s="127">
        <v>0</v>
      </c>
      <c r="AC32" s="127">
        <v>23</v>
      </c>
      <c r="AZ32" s="127">
        <v>4</v>
      </c>
      <c r="BA32" s="127">
        <f>IF(AZ32=1,G32,0)</f>
        <v>0</v>
      </c>
      <c r="BB32" s="127">
        <f>IF(AZ32=2,G32,0)</f>
        <v>0</v>
      </c>
      <c r="BC32" s="127">
        <f>IF(AZ32=3,G32,0)</f>
        <v>0</v>
      </c>
      <c r="BD32" s="127">
        <f>IF(AZ32=4,G32,0)</f>
        <v>0</v>
      </c>
      <c r="BE32" s="127">
        <f>IF(AZ32=5,G32,0)</f>
        <v>0</v>
      </c>
      <c r="CZ32" s="127">
        <v>0.01124</v>
      </c>
    </row>
    <row r="33" spans="1:104" ht="12.75">
      <c r="A33" s="149">
        <v>24</v>
      </c>
      <c r="B33" s="150" t="s">
        <v>121</v>
      </c>
      <c r="C33" s="151" t="s">
        <v>122</v>
      </c>
      <c r="D33" s="152" t="s">
        <v>86</v>
      </c>
      <c r="E33" s="153">
        <v>90</v>
      </c>
      <c r="F33" s="153">
        <v>0</v>
      </c>
      <c r="G33" s="154">
        <f>E33*F33</f>
        <v>0</v>
      </c>
      <c r="O33" s="148">
        <v>2</v>
      </c>
      <c r="AA33" s="127">
        <v>12</v>
      </c>
      <c r="AB33" s="127">
        <v>0</v>
      </c>
      <c r="AC33" s="127">
        <v>24</v>
      </c>
      <c r="AZ33" s="127">
        <v>4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Z33" s="127">
        <v>0</v>
      </c>
    </row>
    <row r="34" spans="1:104" ht="12.75">
      <c r="A34" s="149">
        <v>25</v>
      </c>
      <c r="B34" s="150" t="s">
        <v>123</v>
      </c>
      <c r="C34" s="151" t="s">
        <v>124</v>
      </c>
      <c r="D34" s="152" t="s">
        <v>86</v>
      </c>
      <c r="E34" s="153">
        <v>90</v>
      </c>
      <c r="F34" s="153">
        <v>0</v>
      </c>
      <c r="G34" s="154">
        <f>E34*F34</f>
        <v>0</v>
      </c>
      <c r="O34" s="148">
        <v>2</v>
      </c>
      <c r="AA34" s="127">
        <v>12</v>
      </c>
      <c r="AB34" s="127">
        <v>0</v>
      </c>
      <c r="AC34" s="127">
        <v>25</v>
      </c>
      <c r="AZ34" s="127">
        <v>4</v>
      </c>
      <c r="BA34" s="127">
        <f>IF(AZ34=1,G34,0)</f>
        <v>0</v>
      </c>
      <c r="BB34" s="127">
        <f>IF(AZ34=2,G34,0)</f>
        <v>0</v>
      </c>
      <c r="BC34" s="127">
        <f>IF(AZ34=3,G34,0)</f>
        <v>0</v>
      </c>
      <c r="BD34" s="127">
        <f>IF(AZ34=4,G34,0)</f>
        <v>0</v>
      </c>
      <c r="BE34" s="127">
        <f>IF(AZ34=5,G34,0)</f>
        <v>0</v>
      </c>
      <c r="CZ34" s="127">
        <v>0</v>
      </c>
    </row>
    <row r="35" spans="1:104" ht="22.5">
      <c r="A35" s="149">
        <v>26</v>
      </c>
      <c r="B35" s="150" t="s">
        <v>125</v>
      </c>
      <c r="C35" s="151" t="s">
        <v>126</v>
      </c>
      <c r="D35" s="152" t="s">
        <v>86</v>
      </c>
      <c r="E35" s="153">
        <v>90</v>
      </c>
      <c r="F35" s="153">
        <v>0</v>
      </c>
      <c r="G35" s="154">
        <f>E35*F35</f>
        <v>0</v>
      </c>
      <c r="O35" s="148">
        <v>2</v>
      </c>
      <c r="AA35" s="127">
        <v>12</v>
      </c>
      <c r="AB35" s="127">
        <v>0</v>
      </c>
      <c r="AC35" s="127">
        <v>26</v>
      </c>
      <c r="AZ35" s="127">
        <v>4</v>
      </c>
      <c r="BA35" s="127">
        <f>IF(AZ35=1,G35,0)</f>
        <v>0</v>
      </c>
      <c r="BB35" s="127">
        <f>IF(AZ35=2,G35,0)</f>
        <v>0</v>
      </c>
      <c r="BC35" s="127">
        <f>IF(AZ35=3,G35,0)</f>
        <v>0</v>
      </c>
      <c r="BD35" s="127">
        <f>IF(AZ35=4,G35,0)</f>
        <v>0</v>
      </c>
      <c r="BE35" s="127">
        <f>IF(AZ35=5,G35,0)</f>
        <v>0</v>
      </c>
      <c r="CZ35" s="127">
        <v>0.19865</v>
      </c>
    </row>
    <row r="36" spans="1:57" ht="12.75">
      <c r="A36" s="155"/>
      <c r="B36" s="156" t="s">
        <v>68</v>
      </c>
      <c r="C36" s="157" t="str">
        <f>CONCATENATE(B31," ",C31)</f>
        <v>M46 Zemní práce při montážích</v>
      </c>
      <c r="D36" s="155"/>
      <c r="E36" s="158"/>
      <c r="F36" s="158"/>
      <c r="G36" s="159">
        <f>SUM(G31:G35)</f>
        <v>0</v>
      </c>
      <c r="O36" s="148">
        <v>4</v>
      </c>
      <c r="BA36" s="160">
        <f>SUM(BA31:BA35)</f>
        <v>0</v>
      </c>
      <c r="BB36" s="160">
        <f>SUM(BB31:BB35)</f>
        <v>0</v>
      </c>
      <c r="BC36" s="160">
        <f>SUM(BC31:BC35)</f>
        <v>0</v>
      </c>
      <c r="BD36" s="160">
        <f>SUM(BD31:BD35)</f>
        <v>0</v>
      </c>
      <c r="BE36" s="160">
        <f>SUM(BE31:BE35)</f>
        <v>0</v>
      </c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  <row r="44" ht="12.75">
      <c r="E44" s="127"/>
    </row>
    <row r="45" ht="12.75">
      <c r="E45" s="127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ht="12.75">
      <c r="E71" s="127"/>
    </row>
    <row r="72" ht="12.75">
      <c r="E72" s="127"/>
    </row>
    <row r="73" ht="12.75">
      <c r="E73" s="127"/>
    </row>
    <row r="74" ht="12.75">
      <c r="E74" s="127"/>
    </row>
    <row r="75" ht="12.75">
      <c r="E75" s="127"/>
    </row>
    <row r="76" ht="12.75">
      <c r="E76" s="127"/>
    </row>
    <row r="77" ht="12.75">
      <c r="E77" s="127"/>
    </row>
    <row r="78" ht="12.75">
      <c r="E78" s="127"/>
    </row>
    <row r="79" ht="12.75">
      <c r="E79" s="127"/>
    </row>
    <row r="80" ht="12.75">
      <c r="E80" s="127"/>
    </row>
    <row r="81" ht="12.75">
      <c r="E81" s="127"/>
    </row>
    <row r="82" ht="12.75">
      <c r="E82" s="127"/>
    </row>
    <row r="83" ht="12.75">
      <c r="E83" s="127"/>
    </row>
    <row r="84" ht="12.75">
      <c r="E84" s="127"/>
    </row>
    <row r="85" ht="12.75">
      <c r="E85" s="127"/>
    </row>
    <row r="86" ht="12.75">
      <c r="E86" s="127"/>
    </row>
    <row r="87" ht="12.75">
      <c r="E87" s="127"/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ht="12.75">
      <c r="E93" s="127"/>
    </row>
    <row r="94" ht="12.75">
      <c r="E94" s="127"/>
    </row>
    <row r="95" spans="1:2" ht="12.75">
      <c r="A95" s="161"/>
      <c r="B95" s="161"/>
    </row>
    <row r="96" spans="3:7" ht="12.75">
      <c r="C96" s="162"/>
      <c r="D96" s="162"/>
      <c r="E96" s="163"/>
      <c r="F96" s="162"/>
      <c r="G96" s="164"/>
    </row>
    <row r="97" spans="1:2" ht="12.75">
      <c r="A97" s="161"/>
      <c r="B97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2019-12-17T11:30:04Z</dcterms:created>
  <dcterms:modified xsi:type="dcterms:W3CDTF">2019-12-17T11:31:03Z</dcterms:modified>
  <cp:category/>
  <cp:version/>
  <cp:contentType/>
  <cp:contentStatus/>
</cp:coreProperties>
</file>