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Caddata\2019\RONELI\Třebechovice p.Orebem\"/>
    </mc:Choice>
  </mc:AlternateContent>
  <xr:revisionPtr revIDLastSave="0" documentId="8_{62E5BDBA-2946-4DE0-A755-B9E3C16AE831}" xr6:coauthVersionLast="45" xr6:coauthVersionMax="45" xr10:uidLastSave="{00000000-0000-0000-0000-000000000000}"/>
  <bookViews>
    <workbookView xWindow="-120" yWindow="-120" windowWidth="24240" windowHeight="13140" xr2:uid="{AA7392B0-96B4-4C33-8B00-9B53B697DC59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Položky!$A$1:$G$87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BE86" i="3"/>
  <c r="BC86" i="3"/>
  <c r="BB86" i="3"/>
  <c r="BA86" i="3"/>
  <c r="G86" i="3"/>
  <c r="BD86" i="3" s="1"/>
  <c r="BE85" i="3"/>
  <c r="BC85" i="3"/>
  <c r="BB85" i="3"/>
  <c r="BA85" i="3"/>
  <c r="G85" i="3"/>
  <c r="BD85" i="3" s="1"/>
  <c r="BE84" i="3"/>
  <c r="BC84" i="3"/>
  <c r="BB84" i="3"/>
  <c r="BA84" i="3"/>
  <c r="G84" i="3"/>
  <c r="BD84" i="3" s="1"/>
  <c r="BE83" i="3"/>
  <c r="BC83" i="3"/>
  <c r="BB83" i="3"/>
  <c r="BA83" i="3"/>
  <c r="G83" i="3"/>
  <c r="BD83" i="3" s="1"/>
  <c r="BE82" i="3"/>
  <c r="BC82" i="3"/>
  <c r="BB82" i="3"/>
  <c r="BA82" i="3"/>
  <c r="G82" i="3"/>
  <c r="BD82" i="3" s="1"/>
  <c r="BE81" i="3"/>
  <c r="BC81" i="3"/>
  <c r="BB81" i="3"/>
  <c r="BA81" i="3"/>
  <c r="G81" i="3"/>
  <c r="BD81" i="3" s="1"/>
  <c r="BE80" i="3"/>
  <c r="BC80" i="3"/>
  <c r="BB80" i="3"/>
  <c r="BA80" i="3"/>
  <c r="G80" i="3"/>
  <c r="BD80" i="3" s="1"/>
  <c r="BE79" i="3"/>
  <c r="BC79" i="3"/>
  <c r="BB79" i="3"/>
  <c r="BA79" i="3"/>
  <c r="G79" i="3"/>
  <c r="BD79" i="3" s="1"/>
  <c r="BE78" i="3"/>
  <c r="BC78" i="3"/>
  <c r="BB78" i="3"/>
  <c r="BA78" i="3"/>
  <c r="G78" i="3"/>
  <c r="BD78" i="3" s="1"/>
  <c r="BE77" i="3"/>
  <c r="BC77" i="3"/>
  <c r="BB77" i="3"/>
  <c r="BA77" i="3"/>
  <c r="G77" i="3"/>
  <c r="BD77" i="3" s="1"/>
  <c r="BE76" i="3"/>
  <c r="BC76" i="3"/>
  <c r="BB76" i="3"/>
  <c r="BA76" i="3"/>
  <c r="G76" i="3"/>
  <c r="BD76" i="3" s="1"/>
  <c r="BE75" i="3"/>
  <c r="BC75" i="3"/>
  <c r="BB75" i="3"/>
  <c r="BA75" i="3"/>
  <c r="G75" i="3"/>
  <c r="BD75" i="3" s="1"/>
  <c r="BE74" i="3"/>
  <c r="BC74" i="3"/>
  <c r="BB74" i="3"/>
  <c r="BA74" i="3"/>
  <c r="G74" i="3"/>
  <c r="BD74" i="3" s="1"/>
  <c r="BE73" i="3"/>
  <c r="BC73" i="3"/>
  <c r="BB73" i="3"/>
  <c r="BA73" i="3"/>
  <c r="G73" i="3"/>
  <c r="BD73" i="3" s="1"/>
  <c r="BE72" i="3"/>
  <c r="BC72" i="3"/>
  <c r="BB72" i="3"/>
  <c r="BA72" i="3"/>
  <c r="G72" i="3"/>
  <c r="BD72" i="3" s="1"/>
  <c r="BE71" i="3"/>
  <c r="BC71" i="3"/>
  <c r="BB71" i="3"/>
  <c r="BA71" i="3"/>
  <c r="G71" i="3"/>
  <c r="BD71" i="3" s="1"/>
  <c r="BE70" i="3"/>
  <c r="BC70" i="3"/>
  <c r="BB70" i="3"/>
  <c r="BA70" i="3"/>
  <c r="G70" i="3"/>
  <c r="BD70" i="3" s="1"/>
  <c r="BE69" i="3"/>
  <c r="BC69" i="3"/>
  <c r="BB69" i="3"/>
  <c r="BA69" i="3"/>
  <c r="G69" i="3"/>
  <c r="BD69" i="3" s="1"/>
  <c r="BE68" i="3"/>
  <c r="BD68" i="3"/>
  <c r="BC68" i="3"/>
  <c r="BB68" i="3"/>
  <c r="BA68" i="3"/>
  <c r="G68" i="3"/>
  <c r="BE67" i="3"/>
  <c r="BC67" i="3"/>
  <c r="BB67" i="3"/>
  <c r="BA67" i="3"/>
  <c r="G67" i="3"/>
  <c r="BD67" i="3" s="1"/>
  <c r="BE66" i="3"/>
  <c r="BC66" i="3"/>
  <c r="BB66" i="3"/>
  <c r="BA66" i="3"/>
  <c r="G66" i="3"/>
  <c r="BD66" i="3" s="1"/>
  <c r="BE65" i="3"/>
  <c r="BC65" i="3"/>
  <c r="BB65" i="3"/>
  <c r="BA65" i="3"/>
  <c r="G65" i="3"/>
  <c r="BD65" i="3" s="1"/>
  <c r="BE64" i="3"/>
  <c r="BC64" i="3"/>
  <c r="BB64" i="3"/>
  <c r="BA64" i="3"/>
  <c r="G64" i="3"/>
  <c r="BD64" i="3" s="1"/>
  <c r="BE63" i="3"/>
  <c r="BC63" i="3"/>
  <c r="BB63" i="3"/>
  <c r="BA63" i="3"/>
  <c r="G63" i="3"/>
  <c r="BD63" i="3" s="1"/>
  <c r="BE62" i="3"/>
  <c r="BC62" i="3"/>
  <c r="BB62" i="3"/>
  <c r="BA62" i="3"/>
  <c r="G62" i="3"/>
  <c r="BD62" i="3" s="1"/>
  <c r="BE61" i="3"/>
  <c r="BC61" i="3"/>
  <c r="BB61" i="3"/>
  <c r="BA61" i="3"/>
  <c r="G61" i="3"/>
  <c r="BD61" i="3" s="1"/>
  <c r="BE60" i="3"/>
  <c r="BC60" i="3"/>
  <c r="BB60" i="3"/>
  <c r="BA60" i="3"/>
  <c r="G60" i="3"/>
  <c r="BD60" i="3" s="1"/>
  <c r="BE59" i="3"/>
  <c r="BC59" i="3"/>
  <c r="BB59" i="3"/>
  <c r="BA59" i="3"/>
  <c r="G59" i="3"/>
  <c r="BD59" i="3" s="1"/>
  <c r="BE58" i="3"/>
  <c r="BC58" i="3"/>
  <c r="BB58" i="3"/>
  <c r="BA58" i="3"/>
  <c r="G58" i="3"/>
  <c r="BD58" i="3" s="1"/>
  <c r="BE57" i="3"/>
  <c r="BC57" i="3"/>
  <c r="BB57" i="3"/>
  <c r="BA57" i="3"/>
  <c r="G57" i="3"/>
  <c r="BD57" i="3" s="1"/>
  <c r="BE56" i="3"/>
  <c r="BC56" i="3"/>
  <c r="BB56" i="3"/>
  <c r="BA56" i="3"/>
  <c r="G56" i="3"/>
  <c r="BD56" i="3" s="1"/>
  <c r="BE55" i="3"/>
  <c r="BC55" i="3"/>
  <c r="BB55" i="3"/>
  <c r="BA55" i="3"/>
  <c r="G55" i="3"/>
  <c r="BD55" i="3" s="1"/>
  <c r="BE54" i="3"/>
  <c r="BC54" i="3"/>
  <c r="BB54" i="3"/>
  <c r="BA54" i="3"/>
  <c r="G54" i="3"/>
  <c r="BD54" i="3" s="1"/>
  <c r="BE53" i="3"/>
  <c r="BC53" i="3"/>
  <c r="BB53" i="3"/>
  <c r="BA53" i="3"/>
  <c r="G53" i="3"/>
  <c r="BD53" i="3" s="1"/>
  <c r="BE52" i="3"/>
  <c r="BC52" i="3"/>
  <c r="BB52" i="3"/>
  <c r="BA52" i="3"/>
  <c r="G52" i="3"/>
  <c r="BD52" i="3" s="1"/>
  <c r="BE51" i="3"/>
  <c r="BC51" i="3"/>
  <c r="BB51" i="3"/>
  <c r="BA51" i="3"/>
  <c r="G51" i="3"/>
  <c r="BD51" i="3" s="1"/>
  <c r="BE50" i="3"/>
  <c r="BC50" i="3"/>
  <c r="BB50" i="3"/>
  <c r="BA50" i="3"/>
  <c r="G50" i="3"/>
  <c r="BD50" i="3" s="1"/>
  <c r="BE49" i="3"/>
  <c r="BC49" i="3"/>
  <c r="BB49" i="3"/>
  <c r="BA49" i="3"/>
  <c r="G49" i="3"/>
  <c r="BD49" i="3" s="1"/>
  <c r="BE48" i="3"/>
  <c r="BC48" i="3"/>
  <c r="BB48" i="3"/>
  <c r="BA48" i="3"/>
  <c r="G48" i="3"/>
  <c r="BD48" i="3" s="1"/>
  <c r="BE47" i="3"/>
  <c r="BC47" i="3"/>
  <c r="BB47" i="3"/>
  <c r="BA47" i="3"/>
  <c r="G47" i="3"/>
  <c r="BD47" i="3" s="1"/>
  <c r="BE46" i="3"/>
  <c r="BC46" i="3"/>
  <c r="BB46" i="3"/>
  <c r="BA46" i="3"/>
  <c r="G46" i="3"/>
  <c r="BD46" i="3" s="1"/>
  <c r="BE45" i="3"/>
  <c r="BC45" i="3"/>
  <c r="BB45" i="3"/>
  <c r="BA45" i="3"/>
  <c r="G45" i="3"/>
  <c r="BD45" i="3" s="1"/>
  <c r="BE44" i="3"/>
  <c r="BC44" i="3"/>
  <c r="BB44" i="3"/>
  <c r="BA44" i="3"/>
  <c r="G44" i="3"/>
  <c r="BD44" i="3" s="1"/>
  <c r="BE43" i="3"/>
  <c r="BC43" i="3"/>
  <c r="BB43" i="3"/>
  <c r="BA43" i="3"/>
  <c r="G43" i="3"/>
  <c r="BD43" i="3" s="1"/>
  <c r="BE42" i="3"/>
  <c r="BC42" i="3"/>
  <c r="BB42" i="3"/>
  <c r="BA42" i="3"/>
  <c r="G42" i="3"/>
  <c r="BD42" i="3" s="1"/>
  <c r="BE41" i="3"/>
  <c r="BC41" i="3"/>
  <c r="BB41" i="3"/>
  <c r="BA41" i="3"/>
  <c r="G41" i="3"/>
  <c r="BD41" i="3" s="1"/>
  <c r="BE40" i="3"/>
  <c r="BC40" i="3"/>
  <c r="BB40" i="3"/>
  <c r="BA40" i="3"/>
  <c r="G40" i="3"/>
  <c r="BD40" i="3" s="1"/>
  <c r="BE39" i="3"/>
  <c r="BC39" i="3"/>
  <c r="BB39" i="3"/>
  <c r="BA39" i="3"/>
  <c r="G39" i="3"/>
  <c r="BD39" i="3" s="1"/>
  <c r="BE38" i="3"/>
  <c r="BC38" i="3"/>
  <c r="BB38" i="3"/>
  <c r="BA38" i="3"/>
  <c r="G38" i="3"/>
  <c r="BD38" i="3" s="1"/>
  <c r="BE37" i="3"/>
  <c r="BC37" i="3"/>
  <c r="BB37" i="3"/>
  <c r="BA37" i="3"/>
  <c r="G37" i="3"/>
  <c r="BD37" i="3" s="1"/>
  <c r="BE36" i="3"/>
  <c r="BC36" i="3"/>
  <c r="BB36" i="3"/>
  <c r="BA36" i="3"/>
  <c r="G36" i="3"/>
  <c r="BD36" i="3" s="1"/>
  <c r="BE35" i="3"/>
  <c r="BC35" i="3"/>
  <c r="BB35" i="3"/>
  <c r="BA35" i="3"/>
  <c r="G35" i="3"/>
  <c r="BD35" i="3" s="1"/>
  <c r="BE34" i="3"/>
  <c r="BC34" i="3"/>
  <c r="BB34" i="3"/>
  <c r="BA34" i="3"/>
  <c r="G34" i="3"/>
  <c r="BD34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30" i="3"/>
  <c r="BC30" i="3"/>
  <c r="BB30" i="3"/>
  <c r="BA30" i="3"/>
  <c r="G30" i="3"/>
  <c r="BD30" i="3" s="1"/>
  <c r="BE29" i="3"/>
  <c r="BC29" i="3"/>
  <c r="BB29" i="3"/>
  <c r="BA29" i="3"/>
  <c r="G29" i="3"/>
  <c r="BD29" i="3" s="1"/>
  <c r="BE28" i="3"/>
  <c r="BC28" i="3"/>
  <c r="BB28" i="3"/>
  <c r="BA28" i="3"/>
  <c r="G28" i="3"/>
  <c r="BD28" i="3" s="1"/>
  <c r="BE27" i="3"/>
  <c r="BC27" i="3"/>
  <c r="BB27" i="3"/>
  <c r="BA27" i="3"/>
  <c r="G27" i="3"/>
  <c r="BD27" i="3" s="1"/>
  <c r="BE26" i="3"/>
  <c r="BC26" i="3"/>
  <c r="BB26" i="3"/>
  <c r="BA26" i="3"/>
  <c r="G26" i="3"/>
  <c r="BD26" i="3" s="1"/>
  <c r="BE25" i="3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E21" i="3"/>
  <c r="BC21" i="3"/>
  <c r="BB21" i="3"/>
  <c r="BA21" i="3"/>
  <c r="G21" i="3"/>
  <c r="BD21" i="3" s="1"/>
  <c r="BE20" i="3"/>
  <c r="BC20" i="3"/>
  <c r="BB20" i="3"/>
  <c r="BA20" i="3"/>
  <c r="G20" i="3"/>
  <c r="BD20" i="3" s="1"/>
  <c r="BE19" i="3"/>
  <c r="BC19" i="3"/>
  <c r="BB19" i="3"/>
  <c r="BA19" i="3"/>
  <c r="G19" i="3"/>
  <c r="BD19" i="3" s="1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A15" i="3"/>
  <c r="G15" i="3"/>
  <c r="BD15" i="3" s="1"/>
  <c r="BE14" i="3"/>
  <c r="BC14" i="3"/>
  <c r="BB14" i="3"/>
  <c r="BA14" i="3"/>
  <c r="G14" i="3"/>
  <c r="BD14" i="3" s="1"/>
  <c r="BE13" i="3"/>
  <c r="BC13" i="3"/>
  <c r="BB13" i="3"/>
  <c r="BA13" i="3"/>
  <c r="G13" i="3"/>
  <c r="BD13" i="3" s="1"/>
  <c r="BE12" i="3"/>
  <c r="BC12" i="3"/>
  <c r="BB12" i="3"/>
  <c r="BA12" i="3"/>
  <c r="G12" i="3"/>
  <c r="BD12" i="3" s="1"/>
  <c r="BE11" i="3"/>
  <c r="BC11" i="3"/>
  <c r="BB11" i="3"/>
  <c r="BA11" i="3"/>
  <c r="G11" i="3"/>
  <c r="BD11" i="3" s="1"/>
  <c r="BE10" i="3"/>
  <c r="BC10" i="3"/>
  <c r="BB10" i="3"/>
  <c r="BA10" i="3"/>
  <c r="G10" i="3"/>
  <c r="BD10" i="3" s="1"/>
  <c r="BE9" i="3"/>
  <c r="BC9" i="3"/>
  <c r="BB9" i="3"/>
  <c r="BA9" i="3"/>
  <c r="G9" i="3"/>
  <c r="BD9" i="3" s="1"/>
  <c r="BE8" i="3"/>
  <c r="BE87" i="3" s="1"/>
  <c r="I7" i="2" s="1"/>
  <c r="I8" i="2" s="1"/>
  <c r="C20" i="1" s="1"/>
  <c r="BC8" i="3"/>
  <c r="BB8" i="3"/>
  <c r="BA8" i="3"/>
  <c r="G8" i="3"/>
  <c r="BD8" i="3" s="1"/>
  <c r="B7" i="2"/>
  <c r="A7" i="2"/>
  <c r="BD87" i="3"/>
  <c r="H7" i="2" s="1"/>
  <c r="H8" i="2" s="1"/>
  <c r="C15" i="1" s="1"/>
  <c r="BB87" i="3"/>
  <c r="F7" i="2" s="1"/>
  <c r="BA87" i="3"/>
  <c r="E7" i="2" s="1"/>
  <c r="E8" i="2" s="1"/>
  <c r="C16" i="1" s="1"/>
  <c r="G87" i="3"/>
  <c r="C87" i="3"/>
  <c r="C4" i="3"/>
  <c r="F3" i="3"/>
  <c r="C3" i="3"/>
  <c r="H14" i="2"/>
  <c r="G13" i="2"/>
  <c r="I13" i="2" s="1"/>
  <c r="C2" i="2"/>
  <c r="C1" i="2"/>
  <c r="F33" i="1"/>
  <c r="F31" i="1"/>
  <c r="F34" i="1" s="1"/>
  <c r="G22" i="1"/>
  <c r="G21" i="1"/>
  <c r="C17" i="1"/>
  <c r="G8" i="1"/>
  <c r="BC87" i="3" l="1"/>
  <c r="G7" i="2" s="1"/>
  <c r="G8" i="2" s="1"/>
  <c r="C14" i="1" s="1"/>
  <c r="C18" i="1" s="1"/>
  <c r="C21" i="1" s="1"/>
  <c r="C22" i="1" s="1"/>
</calcChain>
</file>

<file path=xl/sharedStrings.xml><?xml version="1.0" encoding="utf-8"?>
<sst xmlns="http://schemas.openxmlformats.org/spreadsheetml/2006/main" count="333" uniqueCount="230">
  <si>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</si>
  <si>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</si>
  <si>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</si>
  <si>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</si>
  <si>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</si>
  <si>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</si>
  <si>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</si>
  <si>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</si>
  <si>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</si>
  <si>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</si>
  <si>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</si>
  <si>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</si>
  <si>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</si>
  <si>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</si>
  <si>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</si>
  <si>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</si>
  <si>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</si>
  <si>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</si>
  <si>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</si>
  <si>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</si>
  <si>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</si>
  <si>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</si>
  <si>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</si>
  <si>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</si>
  <si>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</si>
  <si>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</si>
  <si>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</si>
  <si>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</si>
  <si>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</si>
  <si>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</si>
  <si>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</si>
  <si>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</si>
  <si>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</si>
  <si>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</si>
  <si>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</si>
  <si>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</si>
  <si>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</si>
  <si>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</si>
  <si>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</si>
  <si>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</si>
  <si>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</si>
  <si>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</si>
  <si>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</si>
  <si>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</si>
  <si>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</si>
  <si>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</si>
  <si>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</si>
  <si>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</si>
  <si>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</si>
  <si>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</si>
  <si>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</si>
  <si>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</si>
  <si>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</si>
  <si>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</si>
  <si>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</si>
  <si>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</si>
  <si>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</si>
  <si>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</si>
  <si>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</si>
  <si>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</si>
  <si>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</si>
  <si>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</si>
  <si>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</si>
  <si>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</si>
  <si>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</si>
  <si>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</si>
  <si>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</si>
  <si>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</si>
  <si>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</si>
  <si>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M21</t>
  </si>
  <si>
    <t>Elektromontáže</t>
  </si>
  <si>
    <t>Výchozí revize NN vč. 6x rev. zprávy</t>
  </si>
  <si>
    <t>Výchozí revize bleskosvodu vč. 6x rev. zprávy</t>
  </si>
  <si>
    <t>2</t>
  </si>
  <si>
    <t xml:space="preserve">Zpracování výrobní dokumentace </t>
  </si>
  <si>
    <t>3</t>
  </si>
  <si>
    <t xml:space="preserve">Zpracování dokumentace skut. stavů </t>
  </si>
  <si>
    <t>4</t>
  </si>
  <si>
    <t xml:space="preserve">Rozváděč RD </t>
  </si>
  <si>
    <t>210 19-0003.R00</t>
  </si>
  <si>
    <t xml:space="preserve">Montáž celoplechových rozvodnic do váhy 100 kg </t>
  </si>
  <si>
    <t>kus</t>
  </si>
  <si>
    <t>5</t>
  </si>
  <si>
    <t xml:space="preserve">LED sv. 37W IP44 120cm </t>
  </si>
  <si>
    <t>6</t>
  </si>
  <si>
    <t xml:space="preserve">LED sv. 44W IP44 přisazené </t>
  </si>
  <si>
    <t>7</t>
  </si>
  <si>
    <t>LED sv. 10W IP44 tř.II nástěnné nad umývadlo</t>
  </si>
  <si>
    <t>8</t>
  </si>
  <si>
    <t>LED sv. 10W IP44 nástěnné vnější</t>
  </si>
  <si>
    <t>9</t>
  </si>
  <si>
    <t xml:space="preserve">LED sv. do kuch. linky </t>
  </si>
  <si>
    <t>10</t>
  </si>
  <si>
    <t xml:space="preserve">Nouzové sv. 8W, 60.min IP42 </t>
  </si>
  <si>
    <t>210 11-0001.RT1</t>
  </si>
  <si>
    <t>Spínač nástěnný jednopól.- řaz. 1, obyč.prostředí včetně dodávky spínače</t>
  </si>
  <si>
    <t>210 11-0003.RT1</t>
  </si>
  <si>
    <t>Spínač nástěnný seriový - řaz. 5, obyč.prostředí včetně dodávky spínače</t>
  </si>
  <si>
    <t>210 11-0004.RT1</t>
  </si>
  <si>
    <t>Spínač nástěnný střídavý - řaz. 6, obyč.prostředí včetně dodávky spínače</t>
  </si>
  <si>
    <t>11</t>
  </si>
  <si>
    <t>Spínač nástěnný střídavý - řaz. 6+6, ob.prostředí včetně dodávky spínače</t>
  </si>
  <si>
    <t>210 11-0005.RT1</t>
  </si>
  <si>
    <t>Spínač nástěnný křížový - řaz. 7, obyč.prostředí včetně dodávky spínače</t>
  </si>
  <si>
    <t>210 11-0006.RT1</t>
  </si>
  <si>
    <t>Spínač nástěnný trojpól.25A - řaz. 3, obyč.prostř. včetně dodávky spínače</t>
  </si>
  <si>
    <t>210 11-0021.RT1</t>
  </si>
  <si>
    <t>Spínač nástěnný jednopól.- řaz. 1, venkovní včetně dodávky spínače</t>
  </si>
  <si>
    <t>12</t>
  </si>
  <si>
    <t>Spínač nástěnný žaluziový včetně dodávky spínače</t>
  </si>
  <si>
    <t>210 11-1012.RT1</t>
  </si>
  <si>
    <t>Zásuvka domovní zapuštěná -  2P+Z,dvojí zapojení včetně zásuvky dvojité</t>
  </si>
  <si>
    <t>13</t>
  </si>
  <si>
    <t>Zásuvka domovní zapuštěná -  230V/16A IP43 včetně zásuvky</t>
  </si>
  <si>
    <t>14</t>
  </si>
  <si>
    <t xml:space="preserve">Zásuvka televizní </t>
  </si>
  <si>
    <t>15</t>
  </si>
  <si>
    <t xml:space="preserve">Zásuvka 2xRJ45 Cat.5E IP20 </t>
  </si>
  <si>
    <t>210 01-0002.RT1</t>
  </si>
  <si>
    <t>Trubka ohebná pod omítku, typ 23.. 16 mm včetně dodávky trubky PVC 16mm</t>
  </si>
  <si>
    <t>m</t>
  </si>
  <si>
    <t>210 01-0004.RT1</t>
  </si>
  <si>
    <t>Trubka ohebná pod omítku, typ 23.. 29 mm včetně dodávky trubky PVC 29mm</t>
  </si>
  <si>
    <t>210 01-0301.RT2</t>
  </si>
  <si>
    <t>Krabice přístrojová KP 68, KZ 3, bez zapojení vč.dodávky krab+víčko+2xšroub</t>
  </si>
  <si>
    <t>210 01-0312.RT1</t>
  </si>
  <si>
    <t>Krabice odbočná KO 97, bez zapojení-kruhová včetně dodávky KO 97+víčko</t>
  </si>
  <si>
    <t>210 01-0321.RT1</t>
  </si>
  <si>
    <t>Krabice odbočná KR 68, se zapojením-kruhová vč.dodávky krabice 1903+svork+víčko</t>
  </si>
  <si>
    <t>210 01-0322.RT1</t>
  </si>
  <si>
    <t>Krabice odbočná KR 97, se zapojením-kruhová včetně dodávky KR 97</t>
  </si>
  <si>
    <t>16</t>
  </si>
  <si>
    <t>Stožár antény STA délky 1m vč. kotvení do hřebene a dešťové stříšky</t>
  </si>
  <si>
    <t>17</t>
  </si>
  <si>
    <t>19" RACK jednodílný 18U 60x90x49,5cm</t>
  </si>
  <si>
    <t>18</t>
  </si>
  <si>
    <t xml:space="preserve">Napájecí panel do RACKu + SPD </t>
  </si>
  <si>
    <t>19</t>
  </si>
  <si>
    <t xml:space="preserve">Switch 24x RJ45 Cat.5E </t>
  </si>
  <si>
    <t>20</t>
  </si>
  <si>
    <t xml:space="preserve">Multiswitch 9/16 (TV) </t>
  </si>
  <si>
    <t>21</t>
  </si>
  <si>
    <t xml:space="preserve">Hlasové tablo DT </t>
  </si>
  <si>
    <t>22</t>
  </si>
  <si>
    <t xml:space="preserve">el. zámek 8V AC </t>
  </si>
  <si>
    <t>23</t>
  </si>
  <si>
    <t xml:space="preserve">domovní telefon přístroj </t>
  </si>
  <si>
    <t>24</t>
  </si>
  <si>
    <t xml:space="preserve">sestra - pacient (stanice sestry) </t>
  </si>
  <si>
    <t>25</t>
  </si>
  <si>
    <t xml:space="preserve">sestra - pacient (naddveřní signalizace) </t>
  </si>
  <si>
    <t>26</t>
  </si>
  <si>
    <t xml:space="preserve">sestra - pacient (stanice pacienta) </t>
  </si>
  <si>
    <t>27</t>
  </si>
  <si>
    <t xml:space="preserve">sestra - pacient (nouz. talčítko sprcha) </t>
  </si>
  <si>
    <t xml:space="preserve">sestra - pacient (nouz. talčítko WC) </t>
  </si>
  <si>
    <t>sestra - pacient (nouz. talčítko lůžko) + připojovací zásuvka</t>
  </si>
  <si>
    <t>210 80-0101.RT1</t>
  </si>
  <si>
    <t>Kabel CYKY 750 V 2x1,5 mm2 uložený pod omítkou včetně dodávky kabelu 2Ax1,5</t>
  </si>
  <si>
    <t>210 80-0105.RT1</t>
  </si>
  <si>
    <t>Kabel CYKY 750 V 3x1,5 mm2 uložený pod omítkou včetně dodávky kabelu 3Ax1,5</t>
  </si>
  <si>
    <t>210 80-0105.RT2</t>
  </si>
  <si>
    <t>Kabel CYKY 750 V 3x1,5 mm2 uložený pod omítkou včetně dodávky kabelu 3Bx1,5</t>
  </si>
  <si>
    <t>210 80-0105.RT3</t>
  </si>
  <si>
    <t>Kabel CYKY 750 V 3x1,5 mm2 uložený pod omítkou včetně dodávky kabelu 3Cx1,5</t>
  </si>
  <si>
    <t>210 80-0106.RT3</t>
  </si>
  <si>
    <t>Kabel CYKY 750 V 3x2,5 mm2 uložený pod omítkou včetně dodávky kabelu 3Cx2,5</t>
  </si>
  <si>
    <t>210 80-0115.RT1</t>
  </si>
  <si>
    <t>Kabel CYKY 750 V 5x1,5 mm2 uložený pod omítkou včetně dodávky kabelu 5Cx1,5</t>
  </si>
  <si>
    <t>210 80-0117.RT1</t>
  </si>
  <si>
    <t>Kabel CYKY 750 V 5x4 mm2 uložený pod omítkou včetně dodávky kabelu 5Cx4</t>
  </si>
  <si>
    <t>210 80-0644.RT1</t>
  </si>
  <si>
    <t>Vodič nn a vn CYA 2,5 mm2 uložený pevně včetně dodávky vodiče CYA 2,5</t>
  </si>
  <si>
    <t>210 80-0645.RT1</t>
  </si>
  <si>
    <t>Vodič nn a vn CYA 4 mm2 uložený pevně včetně dodávky vodiče CYA 4</t>
  </si>
  <si>
    <t>210 80-0647.RT1</t>
  </si>
  <si>
    <t>Vodič nn a vn CYA 10 mm2 uložený pevně včetně dodávky vodiče CYA 10</t>
  </si>
  <si>
    <t>28</t>
  </si>
  <si>
    <t xml:space="preserve">Kabel coax 75ohm s dvojím stíněním - televizní </t>
  </si>
  <si>
    <t>29</t>
  </si>
  <si>
    <t xml:space="preserve">Kabel UTP Cat.5E </t>
  </si>
  <si>
    <t>31</t>
  </si>
  <si>
    <t>Měření datové sítě + vapracování protoků</t>
  </si>
  <si>
    <t>210 10-0001.R00</t>
  </si>
  <si>
    <t xml:space="preserve">Ukončení vodičů v rozvaděči + zapojení do 2,5 mm2 </t>
  </si>
  <si>
    <t>210 10-0002.R00</t>
  </si>
  <si>
    <t xml:space="preserve">Ukončení vodičů v rozvaděči + zapojení do 6 mm2 </t>
  </si>
  <si>
    <t>210 10-0003.R00</t>
  </si>
  <si>
    <t xml:space="preserve">Ukončení vodičů v rozvaděči + zapojení do 16 mm2 </t>
  </si>
  <si>
    <t>585-41254</t>
  </si>
  <si>
    <t xml:space="preserve">Sádra stavební bilá       30 kg           bal. </t>
  </si>
  <si>
    <t>T</t>
  </si>
  <si>
    <t>220 28-0102.R00</t>
  </si>
  <si>
    <t xml:space="preserve">Uložení byt. kabelu pod omítku s vysekáním drážky </t>
  </si>
  <si>
    <t>30</t>
  </si>
  <si>
    <t xml:space="preserve">úklid pracoviště + likvidace odpadu </t>
  </si>
  <si>
    <t>210 22-0021.RT1</t>
  </si>
  <si>
    <t>Vedení uzemňovací v zemi FeZn do 120 mm2 včetně pásku FeZn 30 x 4 mm</t>
  </si>
  <si>
    <t>210 22-0002.RT2</t>
  </si>
  <si>
    <t>Vedení uzemňovací na povrchu FeZn D 10 mm včetně drátu FeZn 10 mm</t>
  </si>
  <si>
    <t>32</t>
  </si>
  <si>
    <t xml:space="preserve">Ekvipotenciální ochranná sběrna </t>
  </si>
  <si>
    <t>210 22-0101.RT3</t>
  </si>
  <si>
    <t>Vodiče svodové FeZn D do 10,Al 10,Cu 8 +podpěry včetně dodávky drátu FeZn 8 mm + PV01</t>
  </si>
  <si>
    <t>210 22-0101.RT4</t>
  </si>
  <si>
    <t>Vodiče svodové FeZn D do 10,Al 10,Cu 8 +podpěry včetně dodávky drátu FeZn 8 mm + PV 15,PV22</t>
  </si>
  <si>
    <t>210 22-0212.RT3</t>
  </si>
  <si>
    <t>Tyč jímací s upev. na stř.hřeben do 3 m, do zdi včetně dodávky tyče JZ 20 + 2xdržák DJ 1</t>
  </si>
  <si>
    <t>210 22-0301.RT1</t>
  </si>
  <si>
    <t>Svorka hromosvodová do 2 šroubů /SS, SZ, SO/ včetně dodávky svorky SO</t>
  </si>
  <si>
    <t>210 22-0301.RT2</t>
  </si>
  <si>
    <t>Svorka hromosvodová do 2 šroubů /SS, SZ, SO/ včetně dodávky svorky SS</t>
  </si>
  <si>
    <t>210 22-0301.RT3</t>
  </si>
  <si>
    <t>Svorka hromosvodová do 2 šroubů /SS, SZ, SO/ včetně dodávky svorky SZ</t>
  </si>
  <si>
    <t>210 22-0302.RT1</t>
  </si>
  <si>
    <t>Svorka hromosvodová nad 2 šrouby /ST, SJ, SR, atd/ včetně dodávky svorky SR 02</t>
  </si>
  <si>
    <t>210 22-0302.RT2</t>
  </si>
  <si>
    <t>Svorka hromosvodová nad 2 šrouby /ST, SJ, SR, atd/ včetně dodávky svorky SR 03</t>
  </si>
  <si>
    <t>210 22-0302.RT3</t>
  </si>
  <si>
    <t>Svorka hromosvodová nad 2 šrouby /ST, SJ, SR, atd/ včetně dodávky svorky SK</t>
  </si>
  <si>
    <t>210 22-0321.RT1</t>
  </si>
  <si>
    <t>Svorka na potrubí Bernard, včetně Cu pásku včetně dodávky svorky + Cu pásku</t>
  </si>
  <si>
    <t>210 22-0372.RT1</t>
  </si>
  <si>
    <t>Úhelník ochranný nebo trubka s držáky do zdiva včetně ochran.úhelníku + 2 držáky do zdi</t>
  </si>
  <si>
    <t>210 22-0401.RT1</t>
  </si>
  <si>
    <t>Označení svodu štítky, smaltované, umělá hmota včetně dodávky štítku</t>
  </si>
  <si>
    <t>210 22-0421.R00</t>
  </si>
  <si>
    <t xml:space="preserve">Jiskřiště - sestavení a montáž </t>
  </si>
  <si>
    <t>Veškeré položky obsahují dodávku materiálu a montáž
V rozpočtu není započteno:
1. aktivní část datového rozváděče
2. anténní zařízení STA 
3. televizní přijímače a set top boxy (popř. satelitní přijímače)</t>
  </si>
  <si>
    <t>DOZP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</si>
</sst>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</cellXfs>
  <cellStyles count="2">
    <cellStyle name="Normální" xfId="0" builtinId="0"/>
    <cellStyle name="normální_POL.XLS" xfId="1" xr:uid="{B39E3CA9-EB85-4584-ACDA-BD1178E73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A658-2009-4AFC-8070-6927113AFD43}">
  <sheetPr codeName="List21"/>
  <dimension ref="A1:BE55"/>
  <sheetViews>
    <sheetView tabSelected="1" workbookViewId="0">
      <selection activeCell="J11" sqref="J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/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229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8"/>
      <c r="D7" s="19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8"/>
      <c r="D8" s="19"/>
      <c r="E8" s="15" t="s">
        <v>11</v>
      </c>
      <c r="F8" s="14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26" t="s">
        <v>15</v>
      </c>
      <c r="G10" s="11"/>
      <c r="BA10" s="27"/>
      <c r="BB10" s="27"/>
      <c r="BC10" s="27"/>
      <c r="BD10" s="27"/>
      <c r="BE10" s="27"/>
    </row>
    <row r="11" spans="1:57" x14ac:dyDescent="0.2">
      <c r="A11" s="25"/>
      <c r="E11" s="28"/>
      <c r="F11" s="29"/>
      <c r="G11" s="3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1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1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1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1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1"/>
      <c r="E20" s="46"/>
      <c r="F20" s="47"/>
      <c r="G20" s="42"/>
    </row>
    <row r="21" spans="1:7" ht="15.95" customHeight="1" x14ac:dyDescent="0.2">
      <c r="A21" s="25" t="s">
        <v>28</v>
      </c>
      <c r="C21" s="42">
        <f>C18+C20</f>
        <v>0</v>
      </c>
      <c r="D21" s="21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1" t="s">
        <v>30</v>
      </c>
      <c r="B22" s="22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5" t="s">
        <v>36</v>
      </c>
      <c r="B25" s="56"/>
      <c r="C25" s="26" t="s">
        <v>36</v>
      </c>
      <c r="E25" s="26" t="s">
        <v>36</v>
      </c>
      <c r="G25" s="11"/>
    </row>
    <row r="26" spans="1:7" x14ac:dyDescent="0.2">
      <c r="A26" s="25"/>
      <c r="B26" s="57"/>
      <c r="C26" s="26" t="s">
        <v>37</v>
      </c>
      <c r="E26" s="26" t="s">
        <v>38</v>
      </c>
      <c r="G26" s="11"/>
    </row>
    <row r="27" spans="1:7" x14ac:dyDescent="0.2">
      <c r="A27" s="25"/>
      <c r="C27" s="26"/>
      <c r="E27" s="26"/>
      <c r="G27" s="11"/>
    </row>
    <row r="28" spans="1:7" ht="97.5" customHeight="1" x14ac:dyDescent="0.2">
      <c r="A28" s="25"/>
      <c r="C28" s="26"/>
      <c r="E28" s="26"/>
      <c r="G28" s="11"/>
    </row>
    <row r="29" spans="1:7" x14ac:dyDescent="0.2">
      <c r="A29" s="12" t="s">
        <v>39</v>
      </c>
      <c r="B29" s="14"/>
      <c r="C29" s="58">
        <v>0</v>
      </c>
      <c r="D29" s="14" t="s">
        <v>40</v>
      </c>
      <c r="E29" s="15"/>
      <c r="F29" s="59">
        <v>0</v>
      </c>
      <c r="G29" s="16"/>
    </row>
    <row r="30" spans="1:7" x14ac:dyDescent="0.2">
      <c r="A30" s="12" t="s">
        <v>39</v>
      </c>
      <c r="B30" s="14"/>
      <c r="C30" s="58">
        <v>15</v>
      </c>
      <c r="D30" s="14" t="s">
        <v>40</v>
      </c>
      <c r="E30" s="15"/>
      <c r="F30" s="59">
        <v>0</v>
      </c>
      <c r="G30" s="16"/>
    </row>
    <row r="31" spans="1:7" x14ac:dyDescent="0.2">
      <c r="A31" s="12" t="s">
        <v>41</v>
      </c>
      <c r="B31" s="14"/>
      <c r="C31" s="58">
        <v>15</v>
      </c>
      <c r="D31" s="14" t="s">
        <v>40</v>
      </c>
      <c r="E31" s="15"/>
      <c r="F31" s="60">
        <f>ROUND(PRODUCT(F30,C31/100),0)</f>
        <v>0</v>
      </c>
      <c r="G31" s="24"/>
    </row>
    <row r="32" spans="1:7" x14ac:dyDescent="0.2">
      <c r="A32" s="12" t="s">
        <v>39</v>
      </c>
      <c r="B32" s="14"/>
      <c r="C32" s="58">
        <v>21</v>
      </c>
      <c r="D32" s="14" t="s">
        <v>40</v>
      </c>
      <c r="E32" s="15"/>
      <c r="F32" s="59">
        <v>0</v>
      </c>
      <c r="G32" s="16"/>
    </row>
    <row r="33" spans="1:8" x14ac:dyDescent="0.2">
      <c r="A33" s="12" t="s">
        <v>41</v>
      </c>
      <c r="B33" s="14"/>
      <c r="C33" s="58">
        <v>21</v>
      </c>
      <c r="D33" s="14" t="s">
        <v>40</v>
      </c>
      <c r="E33" s="15"/>
      <c r="F33" s="60">
        <f>ROUND(PRODUCT(F32,C33/100),0)</f>
        <v>0</v>
      </c>
      <c r="G33" s="24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67" t="s">
        <v>228</v>
      </c>
      <c r="C37" s="67"/>
      <c r="D37" s="67"/>
      <c r="E37" s="67"/>
      <c r="F37" s="67"/>
      <c r="G37" s="67"/>
      <c r="H37" t="s">
        <v>4</v>
      </c>
    </row>
    <row r="38" spans="1:8" ht="12.75" customHeight="1" x14ac:dyDescent="0.2">
      <c r="A38" s="68"/>
      <c r="B38" s="67"/>
      <c r="C38" s="67"/>
      <c r="D38" s="67"/>
      <c r="E38" s="67"/>
      <c r="F38" s="67"/>
      <c r="G38" s="67"/>
      <c r="H38" t="s">
        <v>4</v>
      </c>
    </row>
    <row r="39" spans="1:8" x14ac:dyDescent="0.2">
      <c r="A39" s="68"/>
      <c r="B39" s="67"/>
      <c r="C39" s="67"/>
      <c r="D39" s="67"/>
      <c r="E39" s="67"/>
      <c r="F39" s="67"/>
      <c r="G39" s="67"/>
      <c r="H39" t="s">
        <v>4</v>
      </c>
    </row>
    <row r="40" spans="1:8" x14ac:dyDescent="0.2">
      <c r="A40" s="68"/>
      <c r="B40" s="67"/>
      <c r="C40" s="67"/>
      <c r="D40" s="67"/>
      <c r="E40" s="67"/>
      <c r="F40" s="67"/>
      <c r="G40" s="67"/>
      <c r="H40" t="s">
        <v>4</v>
      </c>
    </row>
    <row r="41" spans="1:8" x14ac:dyDescent="0.2">
      <c r="A41" s="68"/>
      <c r="B41" s="67"/>
      <c r="C41" s="67"/>
      <c r="D41" s="67"/>
      <c r="E41" s="67"/>
      <c r="F41" s="67"/>
      <c r="G41" s="67"/>
      <c r="H41" t="s">
        <v>4</v>
      </c>
    </row>
    <row r="42" spans="1:8" x14ac:dyDescent="0.2">
      <c r="A42" s="68"/>
      <c r="B42" s="67"/>
      <c r="C42" s="67"/>
      <c r="D42" s="67"/>
      <c r="E42" s="67"/>
      <c r="F42" s="67"/>
      <c r="G42" s="67"/>
      <c r="H42" t="s">
        <v>4</v>
      </c>
    </row>
    <row r="43" spans="1:8" x14ac:dyDescent="0.2">
      <c r="A43" s="68"/>
      <c r="B43" s="67"/>
      <c r="C43" s="67"/>
      <c r="D43" s="67"/>
      <c r="E43" s="67"/>
      <c r="F43" s="67"/>
      <c r="G43" s="67"/>
      <c r="H43" t="s">
        <v>4</v>
      </c>
    </row>
    <row r="44" spans="1:8" x14ac:dyDescent="0.2">
      <c r="A44" s="68"/>
      <c r="B44" s="67"/>
      <c r="C44" s="67"/>
      <c r="D44" s="67"/>
      <c r="E44" s="67"/>
      <c r="F44" s="67"/>
      <c r="G44" s="67"/>
      <c r="H44" t="s">
        <v>4</v>
      </c>
    </row>
    <row r="45" spans="1:8" ht="3" customHeight="1" x14ac:dyDescent="0.2">
      <c r="A45" s="68"/>
      <c r="B45" s="67"/>
      <c r="C45" s="67"/>
      <c r="D45" s="67"/>
      <c r="E45" s="67"/>
      <c r="F45" s="67"/>
      <c r="G45" s="67"/>
      <c r="H45" t="s">
        <v>4</v>
      </c>
    </row>
    <row r="46" spans="1:8" x14ac:dyDescent="0.2">
      <c r="B46" s="69"/>
      <c r="C46" s="69"/>
      <c r="D46" s="69"/>
      <c r="E46" s="69"/>
      <c r="F46" s="69"/>
      <c r="G46" s="69"/>
    </row>
    <row r="47" spans="1:8" x14ac:dyDescent="0.2">
      <c r="B47" s="69"/>
      <c r="C47" s="69"/>
      <c r="D47" s="69"/>
      <c r="E47" s="69"/>
      <c r="F47" s="69"/>
      <c r="G47" s="69"/>
    </row>
    <row r="48" spans="1:8" x14ac:dyDescent="0.2">
      <c r="B48" s="69"/>
      <c r="C48" s="69"/>
      <c r="D48" s="69"/>
      <c r="E48" s="69"/>
      <c r="F48" s="69"/>
      <c r="G48" s="69"/>
    </row>
    <row r="49" spans="2:7" x14ac:dyDescent="0.2">
      <c r="B49" s="69"/>
      <c r="C49" s="69"/>
      <c r="D49" s="69"/>
      <c r="E49" s="69"/>
      <c r="F49" s="69"/>
      <c r="G49" s="69"/>
    </row>
    <row r="50" spans="2:7" x14ac:dyDescent="0.2">
      <c r="B50" s="69"/>
      <c r="C50" s="69"/>
      <c r="D50" s="69"/>
      <c r="E50" s="69"/>
      <c r="F50" s="69"/>
      <c r="G50" s="69"/>
    </row>
    <row r="51" spans="2:7" x14ac:dyDescent="0.2">
      <c r="B51" s="69"/>
      <c r="C51" s="69"/>
      <c r="D51" s="69"/>
      <c r="E51" s="69"/>
      <c r="F51" s="69"/>
      <c r="G51" s="69"/>
    </row>
    <row r="52" spans="2:7" x14ac:dyDescent="0.2">
      <c r="B52" s="69"/>
      <c r="C52" s="69"/>
      <c r="D52" s="69"/>
      <c r="E52" s="69"/>
      <c r="F52" s="69"/>
      <c r="G52" s="69"/>
    </row>
    <row r="53" spans="2:7" x14ac:dyDescent="0.2">
      <c r="B53" s="69"/>
      <c r="C53" s="69"/>
      <c r="D53" s="69"/>
      <c r="E53" s="69"/>
      <c r="F53" s="69"/>
      <c r="G53" s="69"/>
    </row>
    <row r="54" spans="2:7" x14ac:dyDescent="0.2">
      <c r="B54" s="69"/>
      <c r="C54" s="69"/>
      <c r="D54" s="69"/>
      <c r="E54" s="69"/>
      <c r="F54" s="69"/>
      <c r="G54" s="69"/>
    </row>
    <row r="55" spans="2:7" x14ac:dyDescent="0.2">
      <c r="B55" s="69"/>
      <c r="C55" s="69"/>
      <c r="D55" s="69"/>
      <c r="E55" s="69"/>
      <c r="F55" s="69"/>
      <c r="G55" s="69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2B5B-6C55-47AA-9BA7-757DE61A2E4E}">
  <sheetPr codeName="List31"/>
  <dimension ref="A1:BE65"/>
  <sheetViews>
    <sheetView workbookViewId="0">
      <selection activeCell="A13" sqref="A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57" ht="13.5" thickTop="1" x14ac:dyDescent="0.2">
      <c r="A1" s="70" t="s">
        <v>5</v>
      </c>
      <c r="B1" s="71"/>
      <c r="C1" s="72" t="str">
        <f>CONCATENATE(cislostavby," ",nazevstavby)</f>
        <v xml:space="preserve"> DOZP B</v>
      </c>
      <c r="D1" s="73"/>
      <c r="E1" s="74"/>
      <c r="F1" s="73"/>
      <c r="G1" s="73"/>
      <c r="H1" s="75"/>
      <c r="I1" s="76"/>
    </row>
    <row r="2" spans="1:57" ht="13.5" thickBot="1" x14ac:dyDescent="0.25">
      <c r="A2" s="77" t="s">
        <v>1</v>
      </c>
      <c r="B2" s="78"/>
      <c r="C2" s="79" t="str">
        <f>CONCATENATE(cisloobjektu," ",nazevobjektu)</f>
        <v xml:space="preserve"> </v>
      </c>
      <c r="D2" s="80"/>
      <c r="E2" s="81"/>
      <c r="F2" s="80"/>
      <c r="G2" s="82"/>
      <c r="H2" s="82"/>
      <c r="I2" s="83"/>
    </row>
    <row r="3" spans="1:57" ht="13.5" thickTop="1" x14ac:dyDescent="0.2"/>
    <row r="4" spans="1:57" ht="19.5" customHeight="1" x14ac:dyDescent="0.25">
      <c r="A4" s="84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ht="13.5" thickBot="1" x14ac:dyDescent="0.25">
      <c r="A6" s="85"/>
      <c r="B6" s="86" t="s">
        <v>45</v>
      </c>
      <c r="C6" s="86"/>
      <c r="D6" s="87"/>
      <c r="E6" s="88" t="s">
        <v>46</v>
      </c>
      <c r="F6" s="89" t="s">
        <v>47</v>
      </c>
      <c r="G6" s="89" t="s">
        <v>48</v>
      </c>
      <c r="H6" s="89" t="s">
        <v>49</v>
      </c>
      <c r="I6" s="90" t="s">
        <v>27</v>
      </c>
    </row>
    <row r="7" spans="1:57" ht="13.5" thickBot="1" x14ac:dyDescent="0.25">
      <c r="A7" s="165" t="str">
        <f>Položky!B7</f>
        <v>M21</v>
      </c>
      <c r="B7" s="91" t="str">
        <f>Položky!C7</f>
        <v>Elektromontáže</v>
      </c>
      <c r="D7" s="92"/>
      <c r="E7" s="166">
        <f>Položky!BA87</f>
        <v>0</v>
      </c>
      <c r="F7" s="167">
        <f>Položky!BB87</f>
        <v>0</v>
      </c>
      <c r="G7" s="167">
        <f>Položky!BC87</f>
        <v>0</v>
      </c>
      <c r="H7" s="167">
        <f>Položky!BD87</f>
        <v>0</v>
      </c>
      <c r="I7" s="168">
        <f>Položky!BE87</f>
        <v>0</v>
      </c>
    </row>
    <row r="8" spans="1:57" s="98" customFormat="1" ht="13.5" thickBot="1" x14ac:dyDescent="0.25">
      <c r="A8" s="93"/>
      <c r="B8" s="86" t="s">
        <v>50</v>
      </c>
      <c r="C8" s="86"/>
      <c r="D8" s="94"/>
      <c r="E8" s="95">
        <f>SUM(E7:E7)</f>
        <v>0</v>
      </c>
      <c r="F8" s="96">
        <f>SUM(F7:F7)</f>
        <v>0</v>
      </c>
      <c r="G8" s="96">
        <f>SUM(G7:G7)</f>
        <v>0</v>
      </c>
      <c r="H8" s="96">
        <f>SUM(H7:H7)</f>
        <v>0</v>
      </c>
      <c r="I8" s="97">
        <f>SUM(I7:I7)</f>
        <v>0</v>
      </c>
    </row>
    <row r="10" spans="1:57" ht="19.5" customHeight="1" x14ac:dyDescent="0.25">
      <c r="A10" s="1" t="s">
        <v>51</v>
      </c>
      <c r="B10" s="1"/>
      <c r="C10" s="1"/>
      <c r="D10" s="1"/>
      <c r="E10" s="1"/>
      <c r="F10" s="1"/>
      <c r="G10" s="99"/>
      <c r="H10" s="1"/>
      <c r="I10" s="1"/>
      <c r="BA10" s="27"/>
      <c r="BB10" s="27"/>
      <c r="BC10" s="27"/>
      <c r="BD10" s="27"/>
      <c r="BE10" s="27"/>
    </row>
    <row r="11" spans="1:57" ht="13.5" thickBot="1" x14ac:dyDescent="0.25"/>
    <row r="12" spans="1:57" x14ac:dyDescent="0.2">
      <c r="A12" s="100" t="s">
        <v>52</v>
      </c>
      <c r="B12" s="101"/>
      <c r="C12" s="101"/>
      <c r="D12" s="102"/>
      <c r="E12" s="103" t="s">
        <v>53</v>
      </c>
      <c r="F12" s="104" t="s">
        <v>54</v>
      </c>
      <c r="G12" s="105" t="s">
        <v>55</v>
      </c>
      <c r="H12" s="106"/>
      <c r="I12" s="107" t="s">
        <v>53</v>
      </c>
    </row>
    <row r="13" spans="1:57" x14ac:dyDescent="0.2">
      <c r="A13" s="108"/>
      <c r="B13" s="109"/>
      <c r="C13" s="109"/>
      <c r="D13" s="110"/>
      <c r="E13" s="111"/>
      <c r="F13" s="112"/>
      <c r="G13" s="113">
        <f>CHOOSE(BA13+1,HSV+PSV,HSV+PSV+Mont,HSV+PSV+Dodavka+Mont,HSV,PSV,Mont,Dodavka,Mont+Dodavka,0)</f>
        <v>0</v>
      </c>
      <c r="H13" s="114"/>
      <c r="I13" s="115">
        <f>E13+F13*G13/100</f>
        <v>0</v>
      </c>
      <c r="BA13">
        <v>8</v>
      </c>
    </row>
    <row r="14" spans="1:57" ht="13.5" thickBot="1" x14ac:dyDescent="0.25">
      <c r="A14" s="52"/>
      <c r="B14" s="116" t="s">
        <v>56</v>
      </c>
      <c r="C14" s="117"/>
      <c r="D14" s="118"/>
      <c r="E14" s="119"/>
      <c r="F14" s="120"/>
      <c r="G14" s="120"/>
      <c r="H14" s="121">
        <f>SUM(H13:H13)</f>
        <v>0</v>
      </c>
      <c r="I14" s="122"/>
    </row>
    <row r="16" spans="1:57" x14ac:dyDescent="0.2">
      <c r="B16" s="98"/>
      <c r="F16" s="123"/>
      <c r="G16" s="124"/>
      <c r="H16" s="124"/>
      <c r="I16" s="125"/>
    </row>
    <row r="17" spans="6:9" x14ac:dyDescent="0.2">
      <c r="F17" s="123"/>
      <c r="G17" s="124"/>
      <c r="H17" s="124"/>
      <c r="I17" s="125"/>
    </row>
    <row r="18" spans="6:9" x14ac:dyDescent="0.2">
      <c r="F18" s="123"/>
      <c r="G18" s="124"/>
      <c r="H18" s="124"/>
      <c r="I18" s="125"/>
    </row>
    <row r="19" spans="6:9" x14ac:dyDescent="0.2">
      <c r="F19" s="123"/>
      <c r="G19" s="124"/>
      <c r="H19" s="124"/>
      <c r="I19" s="125"/>
    </row>
    <row r="20" spans="6:9" x14ac:dyDescent="0.2">
      <c r="F20" s="123"/>
      <c r="G20" s="124"/>
      <c r="H20" s="124"/>
      <c r="I20" s="125"/>
    </row>
    <row r="21" spans="6:9" x14ac:dyDescent="0.2">
      <c r="F21" s="123"/>
      <c r="G21" s="124"/>
      <c r="H21" s="124"/>
      <c r="I21" s="125"/>
    </row>
    <row r="22" spans="6:9" x14ac:dyDescent="0.2">
      <c r="F22" s="123"/>
      <c r="G22" s="124"/>
      <c r="H22" s="124"/>
      <c r="I22" s="125"/>
    </row>
    <row r="23" spans="6:9" x14ac:dyDescent="0.2">
      <c r="F23" s="123"/>
      <c r="G23" s="124"/>
      <c r="H23" s="124"/>
      <c r="I23" s="125"/>
    </row>
    <row r="24" spans="6:9" x14ac:dyDescent="0.2">
      <c r="F24" s="123"/>
      <c r="G24" s="124"/>
      <c r="H24" s="124"/>
      <c r="I24" s="125"/>
    </row>
    <row r="25" spans="6:9" x14ac:dyDescent="0.2">
      <c r="F25" s="123"/>
      <c r="G25" s="124"/>
      <c r="H25" s="124"/>
      <c r="I25" s="125"/>
    </row>
    <row r="26" spans="6:9" x14ac:dyDescent="0.2">
      <c r="F26" s="123"/>
      <c r="G26" s="124"/>
      <c r="H26" s="124"/>
      <c r="I26" s="125"/>
    </row>
    <row r="27" spans="6:9" x14ac:dyDescent="0.2">
      <c r="F27" s="123"/>
      <c r="G27" s="124"/>
      <c r="H27" s="124"/>
      <c r="I27" s="125"/>
    </row>
    <row r="28" spans="6:9" x14ac:dyDescent="0.2">
      <c r="F28" s="123"/>
      <c r="G28" s="124"/>
      <c r="H28" s="124"/>
      <c r="I28" s="125"/>
    </row>
    <row r="29" spans="6:9" x14ac:dyDescent="0.2">
      <c r="F29" s="123"/>
      <c r="G29" s="124"/>
      <c r="H29" s="124"/>
      <c r="I29" s="125"/>
    </row>
    <row r="30" spans="6:9" x14ac:dyDescent="0.2">
      <c r="F30" s="123"/>
      <c r="G30" s="124"/>
      <c r="H30" s="124"/>
      <c r="I30" s="125"/>
    </row>
    <row r="31" spans="6:9" x14ac:dyDescent="0.2">
      <c r="F31" s="123"/>
      <c r="G31" s="124"/>
      <c r="H31" s="124"/>
      <c r="I31" s="125"/>
    </row>
    <row r="32" spans="6:9" x14ac:dyDescent="0.2">
      <c r="F32" s="123"/>
      <c r="G32" s="124"/>
      <c r="H32" s="124"/>
      <c r="I32" s="125"/>
    </row>
    <row r="33" spans="6:9" x14ac:dyDescent="0.2">
      <c r="F33" s="123"/>
      <c r="G33" s="124"/>
      <c r="H33" s="124"/>
      <c r="I33" s="125"/>
    </row>
    <row r="34" spans="6:9" x14ac:dyDescent="0.2">
      <c r="F34" s="123"/>
      <c r="G34" s="124"/>
      <c r="H34" s="124"/>
      <c r="I34" s="125"/>
    </row>
    <row r="35" spans="6:9" x14ac:dyDescent="0.2">
      <c r="F35" s="123"/>
      <c r="G35" s="124"/>
      <c r="H35" s="124"/>
      <c r="I35" s="125"/>
    </row>
    <row r="36" spans="6:9" x14ac:dyDescent="0.2">
      <c r="F36" s="123"/>
      <c r="G36" s="124"/>
      <c r="H36" s="124"/>
      <c r="I36" s="125"/>
    </row>
    <row r="37" spans="6:9" x14ac:dyDescent="0.2">
      <c r="F37" s="123"/>
      <c r="G37" s="124"/>
      <c r="H37" s="124"/>
      <c r="I37" s="125"/>
    </row>
    <row r="38" spans="6:9" x14ac:dyDescent="0.2">
      <c r="F38" s="123"/>
      <c r="G38" s="124"/>
      <c r="H38" s="124"/>
      <c r="I38" s="125"/>
    </row>
    <row r="39" spans="6:9" x14ac:dyDescent="0.2">
      <c r="F39" s="123"/>
      <c r="G39" s="124"/>
      <c r="H39" s="124"/>
      <c r="I39" s="125"/>
    </row>
    <row r="40" spans="6:9" x14ac:dyDescent="0.2">
      <c r="F40" s="123"/>
      <c r="G40" s="124"/>
      <c r="H40" s="124"/>
      <c r="I40" s="125"/>
    </row>
    <row r="41" spans="6:9" x14ac:dyDescent="0.2">
      <c r="F41" s="123"/>
      <c r="G41" s="124"/>
      <c r="H41" s="124"/>
      <c r="I41" s="125"/>
    </row>
    <row r="42" spans="6:9" x14ac:dyDescent="0.2">
      <c r="F42" s="123"/>
      <c r="G42" s="124"/>
      <c r="H42" s="124"/>
      <c r="I42" s="125"/>
    </row>
    <row r="43" spans="6:9" x14ac:dyDescent="0.2">
      <c r="F43" s="123"/>
      <c r="G43" s="124"/>
      <c r="H43" s="124"/>
      <c r="I43" s="125"/>
    </row>
    <row r="44" spans="6:9" x14ac:dyDescent="0.2">
      <c r="F44" s="123"/>
      <c r="G44" s="124"/>
      <c r="H44" s="124"/>
      <c r="I44" s="125"/>
    </row>
    <row r="45" spans="6:9" x14ac:dyDescent="0.2">
      <c r="F45" s="123"/>
      <c r="G45" s="124"/>
      <c r="H45" s="124"/>
      <c r="I45" s="125"/>
    </row>
    <row r="46" spans="6:9" x14ac:dyDescent="0.2">
      <c r="F46" s="123"/>
      <c r="G46" s="124"/>
      <c r="H46" s="124"/>
      <c r="I46" s="125"/>
    </row>
    <row r="47" spans="6:9" x14ac:dyDescent="0.2">
      <c r="F47" s="123"/>
      <c r="G47" s="124"/>
      <c r="H47" s="124"/>
      <c r="I47" s="125"/>
    </row>
    <row r="48" spans="6:9" x14ac:dyDescent="0.2">
      <c r="F48" s="123"/>
      <c r="G48" s="124"/>
      <c r="H48" s="124"/>
      <c r="I48" s="125"/>
    </row>
    <row r="49" spans="6:9" x14ac:dyDescent="0.2">
      <c r="F49" s="123"/>
      <c r="G49" s="124"/>
      <c r="H49" s="124"/>
      <c r="I49" s="125"/>
    </row>
    <row r="50" spans="6:9" x14ac:dyDescent="0.2">
      <c r="F50" s="123"/>
      <c r="G50" s="124"/>
      <c r="H50" s="124"/>
      <c r="I50" s="125"/>
    </row>
    <row r="51" spans="6:9" x14ac:dyDescent="0.2">
      <c r="F51" s="123"/>
      <c r="G51" s="124"/>
      <c r="H51" s="124"/>
      <c r="I51" s="125"/>
    </row>
    <row r="52" spans="6:9" x14ac:dyDescent="0.2">
      <c r="F52" s="123"/>
      <c r="G52" s="124"/>
      <c r="H52" s="124"/>
      <c r="I52" s="125"/>
    </row>
    <row r="53" spans="6:9" x14ac:dyDescent="0.2">
      <c r="F53" s="123"/>
      <c r="G53" s="124"/>
      <c r="H53" s="124"/>
      <c r="I53" s="125"/>
    </row>
    <row r="54" spans="6:9" x14ac:dyDescent="0.2">
      <c r="F54" s="123"/>
      <c r="G54" s="124"/>
      <c r="H54" s="124"/>
      <c r="I54" s="125"/>
    </row>
    <row r="55" spans="6:9" x14ac:dyDescent="0.2">
      <c r="F55" s="123"/>
      <c r="G55" s="124"/>
      <c r="H55" s="124"/>
      <c r="I55" s="125"/>
    </row>
    <row r="56" spans="6:9" x14ac:dyDescent="0.2">
      <c r="F56" s="123"/>
      <c r="G56" s="124"/>
      <c r="H56" s="124"/>
      <c r="I56" s="125"/>
    </row>
    <row r="57" spans="6:9" x14ac:dyDescent="0.2">
      <c r="F57" s="123"/>
      <c r="G57" s="124"/>
      <c r="H57" s="124"/>
      <c r="I57" s="125"/>
    </row>
    <row r="58" spans="6:9" x14ac:dyDescent="0.2">
      <c r="F58" s="123"/>
      <c r="G58" s="124"/>
      <c r="H58" s="124"/>
      <c r="I58" s="125"/>
    </row>
    <row r="59" spans="6:9" x14ac:dyDescent="0.2">
      <c r="F59" s="123"/>
      <c r="G59" s="124"/>
      <c r="H59" s="124"/>
      <c r="I59" s="125"/>
    </row>
    <row r="60" spans="6:9" x14ac:dyDescent="0.2">
      <c r="F60" s="123"/>
      <c r="G60" s="124"/>
      <c r="H60" s="124"/>
      <c r="I60" s="125"/>
    </row>
    <row r="61" spans="6:9" x14ac:dyDescent="0.2">
      <c r="F61" s="123"/>
      <c r="G61" s="124"/>
      <c r="H61" s="124"/>
      <c r="I61" s="125"/>
    </row>
    <row r="62" spans="6:9" x14ac:dyDescent="0.2">
      <c r="F62" s="123"/>
      <c r="G62" s="124"/>
      <c r="H62" s="124"/>
      <c r="I62" s="125"/>
    </row>
    <row r="63" spans="6:9" x14ac:dyDescent="0.2">
      <c r="F63" s="123"/>
      <c r="G63" s="124"/>
      <c r="H63" s="124"/>
      <c r="I63" s="125"/>
    </row>
    <row r="64" spans="6:9" x14ac:dyDescent="0.2">
      <c r="F64" s="123"/>
      <c r="G64" s="124"/>
      <c r="H64" s="124"/>
      <c r="I64" s="125"/>
    </row>
    <row r="65" spans="6:9" x14ac:dyDescent="0.2">
      <c r="F65" s="123"/>
      <c r="G65" s="124"/>
      <c r="H65" s="124"/>
      <c r="I65" s="125"/>
    </row>
  </sheetData>
  <mergeCells count="4">
    <mergeCell ref="A1:B1"/>
    <mergeCell ref="A2:B2"/>
    <mergeCell ref="G2:I2"/>
    <mergeCell ref="H14:I1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A42C-DD18-451B-B354-5C7F715107B7}">
  <sheetPr codeName="List2"/>
  <dimension ref="A1:CZ148"/>
  <sheetViews>
    <sheetView showGridLines="0" showZeros="0" zoomScaleNormal="100" workbookViewId="0">
      <selection activeCell="A87" sqref="A87:XFD89"/>
    </sheetView>
  </sheetViews>
  <sheetFormatPr defaultRowHeight="12.75" x14ac:dyDescent="0.2"/>
  <cols>
    <col min="1" max="1" width="3.85546875" style="127" customWidth="1"/>
    <col min="2" max="2" width="12" style="127" customWidth="1"/>
    <col min="3" max="3" width="40.42578125" style="127" customWidth="1"/>
    <col min="4" max="4" width="5.5703125" style="127" customWidth="1"/>
    <col min="5" max="5" width="8.5703125" style="138" customWidth="1"/>
    <col min="6" max="6" width="9.85546875" style="127" customWidth="1"/>
    <col min="7" max="7" width="13.85546875" style="127" customWidth="1"/>
    <col min="8" max="256" width="9.140625" style="127"/>
    <col min="257" max="257" width="3.85546875" style="127" customWidth="1"/>
    <col min="258" max="258" width="12" style="127" customWidth="1"/>
    <col min="259" max="259" width="40.42578125" style="127" customWidth="1"/>
    <col min="260" max="260" width="5.5703125" style="127" customWidth="1"/>
    <col min="261" max="261" width="8.5703125" style="127" customWidth="1"/>
    <col min="262" max="262" width="9.85546875" style="127" customWidth="1"/>
    <col min="263" max="263" width="13.85546875" style="127" customWidth="1"/>
    <col min="264" max="512" width="9.140625" style="127"/>
    <col min="513" max="513" width="3.85546875" style="127" customWidth="1"/>
    <col min="514" max="514" width="12" style="127" customWidth="1"/>
    <col min="515" max="515" width="40.42578125" style="127" customWidth="1"/>
    <col min="516" max="516" width="5.5703125" style="127" customWidth="1"/>
    <col min="517" max="517" width="8.5703125" style="127" customWidth="1"/>
    <col min="518" max="518" width="9.85546875" style="127" customWidth="1"/>
    <col min="519" max="519" width="13.85546875" style="127" customWidth="1"/>
    <col min="520" max="768" width="9.140625" style="127"/>
    <col min="769" max="769" width="3.85546875" style="127" customWidth="1"/>
    <col min="770" max="770" width="12" style="127" customWidth="1"/>
    <col min="771" max="771" width="40.42578125" style="127" customWidth="1"/>
    <col min="772" max="772" width="5.5703125" style="127" customWidth="1"/>
    <col min="773" max="773" width="8.5703125" style="127" customWidth="1"/>
    <col min="774" max="774" width="9.85546875" style="127" customWidth="1"/>
    <col min="775" max="775" width="13.85546875" style="127" customWidth="1"/>
    <col min="776" max="1024" width="9.140625" style="127"/>
    <col min="1025" max="1025" width="3.85546875" style="127" customWidth="1"/>
    <col min="1026" max="1026" width="12" style="127" customWidth="1"/>
    <col min="1027" max="1027" width="40.42578125" style="127" customWidth="1"/>
    <col min="1028" max="1028" width="5.5703125" style="127" customWidth="1"/>
    <col min="1029" max="1029" width="8.5703125" style="127" customWidth="1"/>
    <col min="1030" max="1030" width="9.85546875" style="127" customWidth="1"/>
    <col min="1031" max="1031" width="13.85546875" style="127" customWidth="1"/>
    <col min="1032" max="1280" width="9.140625" style="127"/>
    <col min="1281" max="1281" width="3.85546875" style="127" customWidth="1"/>
    <col min="1282" max="1282" width="12" style="127" customWidth="1"/>
    <col min="1283" max="1283" width="40.42578125" style="127" customWidth="1"/>
    <col min="1284" max="1284" width="5.5703125" style="127" customWidth="1"/>
    <col min="1285" max="1285" width="8.5703125" style="127" customWidth="1"/>
    <col min="1286" max="1286" width="9.85546875" style="127" customWidth="1"/>
    <col min="1287" max="1287" width="13.85546875" style="127" customWidth="1"/>
    <col min="1288" max="1536" width="9.140625" style="127"/>
    <col min="1537" max="1537" width="3.85546875" style="127" customWidth="1"/>
    <col min="1538" max="1538" width="12" style="127" customWidth="1"/>
    <col min="1539" max="1539" width="40.42578125" style="127" customWidth="1"/>
    <col min="1540" max="1540" width="5.5703125" style="127" customWidth="1"/>
    <col min="1541" max="1541" width="8.5703125" style="127" customWidth="1"/>
    <col min="1542" max="1542" width="9.85546875" style="127" customWidth="1"/>
    <col min="1543" max="1543" width="13.85546875" style="127" customWidth="1"/>
    <col min="1544" max="1792" width="9.140625" style="127"/>
    <col min="1793" max="1793" width="3.85546875" style="127" customWidth="1"/>
    <col min="1794" max="1794" width="12" style="127" customWidth="1"/>
    <col min="1795" max="1795" width="40.42578125" style="127" customWidth="1"/>
    <col min="1796" max="1796" width="5.5703125" style="127" customWidth="1"/>
    <col min="1797" max="1797" width="8.5703125" style="127" customWidth="1"/>
    <col min="1798" max="1798" width="9.85546875" style="127" customWidth="1"/>
    <col min="1799" max="1799" width="13.85546875" style="127" customWidth="1"/>
    <col min="1800" max="2048" width="9.140625" style="127"/>
    <col min="2049" max="2049" width="3.85546875" style="127" customWidth="1"/>
    <col min="2050" max="2050" width="12" style="127" customWidth="1"/>
    <col min="2051" max="2051" width="40.42578125" style="127" customWidth="1"/>
    <col min="2052" max="2052" width="5.5703125" style="127" customWidth="1"/>
    <col min="2053" max="2053" width="8.5703125" style="127" customWidth="1"/>
    <col min="2054" max="2054" width="9.85546875" style="127" customWidth="1"/>
    <col min="2055" max="2055" width="13.85546875" style="127" customWidth="1"/>
    <col min="2056" max="2304" width="9.140625" style="127"/>
    <col min="2305" max="2305" width="3.85546875" style="127" customWidth="1"/>
    <col min="2306" max="2306" width="12" style="127" customWidth="1"/>
    <col min="2307" max="2307" width="40.42578125" style="127" customWidth="1"/>
    <col min="2308" max="2308" width="5.5703125" style="127" customWidth="1"/>
    <col min="2309" max="2309" width="8.5703125" style="127" customWidth="1"/>
    <col min="2310" max="2310" width="9.85546875" style="127" customWidth="1"/>
    <col min="2311" max="2311" width="13.85546875" style="127" customWidth="1"/>
    <col min="2312" max="2560" width="9.140625" style="127"/>
    <col min="2561" max="2561" width="3.85546875" style="127" customWidth="1"/>
    <col min="2562" max="2562" width="12" style="127" customWidth="1"/>
    <col min="2563" max="2563" width="40.42578125" style="127" customWidth="1"/>
    <col min="2564" max="2564" width="5.5703125" style="127" customWidth="1"/>
    <col min="2565" max="2565" width="8.5703125" style="127" customWidth="1"/>
    <col min="2566" max="2566" width="9.85546875" style="127" customWidth="1"/>
    <col min="2567" max="2567" width="13.85546875" style="127" customWidth="1"/>
    <col min="2568" max="2816" width="9.140625" style="127"/>
    <col min="2817" max="2817" width="3.85546875" style="127" customWidth="1"/>
    <col min="2818" max="2818" width="12" style="127" customWidth="1"/>
    <col min="2819" max="2819" width="40.42578125" style="127" customWidth="1"/>
    <col min="2820" max="2820" width="5.5703125" style="127" customWidth="1"/>
    <col min="2821" max="2821" width="8.5703125" style="127" customWidth="1"/>
    <col min="2822" max="2822" width="9.85546875" style="127" customWidth="1"/>
    <col min="2823" max="2823" width="13.85546875" style="127" customWidth="1"/>
    <col min="2824" max="3072" width="9.140625" style="127"/>
    <col min="3073" max="3073" width="3.85546875" style="127" customWidth="1"/>
    <col min="3074" max="3074" width="12" style="127" customWidth="1"/>
    <col min="3075" max="3075" width="40.42578125" style="127" customWidth="1"/>
    <col min="3076" max="3076" width="5.5703125" style="127" customWidth="1"/>
    <col min="3077" max="3077" width="8.5703125" style="127" customWidth="1"/>
    <col min="3078" max="3078" width="9.85546875" style="127" customWidth="1"/>
    <col min="3079" max="3079" width="13.85546875" style="127" customWidth="1"/>
    <col min="3080" max="3328" width="9.140625" style="127"/>
    <col min="3329" max="3329" width="3.85546875" style="127" customWidth="1"/>
    <col min="3330" max="3330" width="12" style="127" customWidth="1"/>
    <col min="3331" max="3331" width="40.42578125" style="127" customWidth="1"/>
    <col min="3332" max="3332" width="5.5703125" style="127" customWidth="1"/>
    <col min="3333" max="3333" width="8.5703125" style="127" customWidth="1"/>
    <col min="3334" max="3334" width="9.85546875" style="127" customWidth="1"/>
    <col min="3335" max="3335" width="13.85546875" style="127" customWidth="1"/>
    <col min="3336" max="3584" width="9.140625" style="127"/>
    <col min="3585" max="3585" width="3.85546875" style="127" customWidth="1"/>
    <col min="3586" max="3586" width="12" style="127" customWidth="1"/>
    <col min="3587" max="3587" width="40.42578125" style="127" customWidth="1"/>
    <col min="3588" max="3588" width="5.5703125" style="127" customWidth="1"/>
    <col min="3589" max="3589" width="8.5703125" style="127" customWidth="1"/>
    <col min="3590" max="3590" width="9.85546875" style="127" customWidth="1"/>
    <col min="3591" max="3591" width="13.85546875" style="127" customWidth="1"/>
    <col min="3592" max="3840" width="9.140625" style="127"/>
    <col min="3841" max="3841" width="3.85546875" style="127" customWidth="1"/>
    <col min="3842" max="3842" width="12" style="127" customWidth="1"/>
    <col min="3843" max="3843" width="40.42578125" style="127" customWidth="1"/>
    <col min="3844" max="3844" width="5.5703125" style="127" customWidth="1"/>
    <col min="3845" max="3845" width="8.5703125" style="127" customWidth="1"/>
    <col min="3846" max="3846" width="9.85546875" style="127" customWidth="1"/>
    <col min="3847" max="3847" width="13.85546875" style="127" customWidth="1"/>
    <col min="3848" max="4096" width="9.140625" style="127"/>
    <col min="4097" max="4097" width="3.85546875" style="127" customWidth="1"/>
    <col min="4098" max="4098" width="12" style="127" customWidth="1"/>
    <col min="4099" max="4099" width="40.42578125" style="127" customWidth="1"/>
    <col min="4100" max="4100" width="5.5703125" style="127" customWidth="1"/>
    <col min="4101" max="4101" width="8.5703125" style="127" customWidth="1"/>
    <col min="4102" max="4102" width="9.85546875" style="127" customWidth="1"/>
    <col min="4103" max="4103" width="13.85546875" style="127" customWidth="1"/>
    <col min="4104" max="4352" width="9.140625" style="127"/>
    <col min="4353" max="4353" width="3.85546875" style="127" customWidth="1"/>
    <col min="4354" max="4354" width="12" style="127" customWidth="1"/>
    <col min="4355" max="4355" width="40.42578125" style="127" customWidth="1"/>
    <col min="4356" max="4356" width="5.5703125" style="127" customWidth="1"/>
    <col min="4357" max="4357" width="8.5703125" style="127" customWidth="1"/>
    <col min="4358" max="4358" width="9.85546875" style="127" customWidth="1"/>
    <col min="4359" max="4359" width="13.85546875" style="127" customWidth="1"/>
    <col min="4360" max="4608" width="9.140625" style="127"/>
    <col min="4609" max="4609" width="3.85546875" style="127" customWidth="1"/>
    <col min="4610" max="4610" width="12" style="127" customWidth="1"/>
    <col min="4611" max="4611" width="40.42578125" style="127" customWidth="1"/>
    <col min="4612" max="4612" width="5.5703125" style="127" customWidth="1"/>
    <col min="4613" max="4613" width="8.5703125" style="127" customWidth="1"/>
    <col min="4614" max="4614" width="9.85546875" style="127" customWidth="1"/>
    <col min="4615" max="4615" width="13.85546875" style="127" customWidth="1"/>
    <col min="4616" max="4864" width="9.140625" style="127"/>
    <col min="4865" max="4865" width="3.85546875" style="127" customWidth="1"/>
    <col min="4866" max="4866" width="12" style="127" customWidth="1"/>
    <col min="4867" max="4867" width="40.42578125" style="127" customWidth="1"/>
    <col min="4868" max="4868" width="5.5703125" style="127" customWidth="1"/>
    <col min="4869" max="4869" width="8.5703125" style="127" customWidth="1"/>
    <col min="4870" max="4870" width="9.85546875" style="127" customWidth="1"/>
    <col min="4871" max="4871" width="13.85546875" style="127" customWidth="1"/>
    <col min="4872" max="5120" width="9.140625" style="127"/>
    <col min="5121" max="5121" width="3.85546875" style="127" customWidth="1"/>
    <col min="5122" max="5122" width="12" style="127" customWidth="1"/>
    <col min="5123" max="5123" width="40.42578125" style="127" customWidth="1"/>
    <col min="5124" max="5124" width="5.5703125" style="127" customWidth="1"/>
    <col min="5125" max="5125" width="8.5703125" style="127" customWidth="1"/>
    <col min="5126" max="5126" width="9.85546875" style="127" customWidth="1"/>
    <col min="5127" max="5127" width="13.85546875" style="127" customWidth="1"/>
    <col min="5128" max="5376" width="9.140625" style="127"/>
    <col min="5377" max="5377" width="3.85546875" style="127" customWidth="1"/>
    <col min="5378" max="5378" width="12" style="127" customWidth="1"/>
    <col min="5379" max="5379" width="40.42578125" style="127" customWidth="1"/>
    <col min="5380" max="5380" width="5.5703125" style="127" customWidth="1"/>
    <col min="5381" max="5381" width="8.5703125" style="127" customWidth="1"/>
    <col min="5382" max="5382" width="9.85546875" style="127" customWidth="1"/>
    <col min="5383" max="5383" width="13.85546875" style="127" customWidth="1"/>
    <col min="5384" max="5632" width="9.140625" style="127"/>
    <col min="5633" max="5633" width="3.85546875" style="127" customWidth="1"/>
    <col min="5634" max="5634" width="12" style="127" customWidth="1"/>
    <col min="5635" max="5635" width="40.42578125" style="127" customWidth="1"/>
    <col min="5636" max="5636" width="5.5703125" style="127" customWidth="1"/>
    <col min="5637" max="5637" width="8.5703125" style="127" customWidth="1"/>
    <col min="5638" max="5638" width="9.85546875" style="127" customWidth="1"/>
    <col min="5639" max="5639" width="13.85546875" style="127" customWidth="1"/>
    <col min="5640" max="5888" width="9.140625" style="127"/>
    <col min="5889" max="5889" width="3.85546875" style="127" customWidth="1"/>
    <col min="5890" max="5890" width="12" style="127" customWidth="1"/>
    <col min="5891" max="5891" width="40.42578125" style="127" customWidth="1"/>
    <col min="5892" max="5892" width="5.5703125" style="127" customWidth="1"/>
    <col min="5893" max="5893" width="8.5703125" style="127" customWidth="1"/>
    <col min="5894" max="5894" width="9.85546875" style="127" customWidth="1"/>
    <col min="5895" max="5895" width="13.85546875" style="127" customWidth="1"/>
    <col min="5896" max="6144" width="9.140625" style="127"/>
    <col min="6145" max="6145" width="3.85546875" style="127" customWidth="1"/>
    <col min="6146" max="6146" width="12" style="127" customWidth="1"/>
    <col min="6147" max="6147" width="40.42578125" style="127" customWidth="1"/>
    <col min="6148" max="6148" width="5.5703125" style="127" customWidth="1"/>
    <col min="6149" max="6149" width="8.5703125" style="127" customWidth="1"/>
    <col min="6150" max="6150" width="9.85546875" style="127" customWidth="1"/>
    <col min="6151" max="6151" width="13.85546875" style="127" customWidth="1"/>
    <col min="6152" max="6400" width="9.140625" style="127"/>
    <col min="6401" max="6401" width="3.85546875" style="127" customWidth="1"/>
    <col min="6402" max="6402" width="12" style="127" customWidth="1"/>
    <col min="6403" max="6403" width="40.42578125" style="127" customWidth="1"/>
    <col min="6404" max="6404" width="5.5703125" style="127" customWidth="1"/>
    <col min="6405" max="6405" width="8.5703125" style="127" customWidth="1"/>
    <col min="6406" max="6406" width="9.85546875" style="127" customWidth="1"/>
    <col min="6407" max="6407" width="13.85546875" style="127" customWidth="1"/>
    <col min="6408" max="6656" width="9.140625" style="127"/>
    <col min="6657" max="6657" width="3.85546875" style="127" customWidth="1"/>
    <col min="6658" max="6658" width="12" style="127" customWidth="1"/>
    <col min="6659" max="6659" width="40.42578125" style="127" customWidth="1"/>
    <col min="6660" max="6660" width="5.5703125" style="127" customWidth="1"/>
    <col min="6661" max="6661" width="8.5703125" style="127" customWidth="1"/>
    <col min="6662" max="6662" width="9.85546875" style="127" customWidth="1"/>
    <col min="6663" max="6663" width="13.85546875" style="127" customWidth="1"/>
    <col min="6664" max="6912" width="9.140625" style="127"/>
    <col min="6913" max="6913" width="3.85546875" style="127" customWidth="1"/>
    <col min="6914" max="6914" width="12" style="127" customWidth="1"/>
    <col min="6915" max="6915" width="40.42578125" style="127" customWidth="1"/>
    <col min="6916" max="6916" width="5.5703125" style="127" customWidth="1"/>
    <col min="6917" max="6917" width="8.5703125" style="127" customWidth="1"/>
    <col min="6918" max="6918" width="9.85546875" style="127" customWidth="1"/>
    <col min="6919" max="6919" width="13.85546875" style="127" customWidth="1"/>
    <col min="6920" max="7168" width="9.140625" style="127"/>
    <col min="7169" max="7169" width="3.85546875" style="127" customWidth="1"/>
    <col min="7170" max="7170" width="12" style="127" customWidth="1"/>
    <col min="7171" max="7171" width="40.42578125" style="127" customWidth="1"/>
    <col min="7172" max="7172" width="5.5703125" style="127" customWidth="1"/>
    <col min="7173" max="7173" width="8.5703125" style="127" customWidth="1"/>
    <col min="7174" max="7174" width="9.85546875" style="127" customWidth="1"/>
    <col min="7175" max="7175" width="13.85546875" style="127" customWidth="1"/>
    <col min="7176" max="7424" width="9.140625" style="127"/>
    <col min="7425" max="7425" width="3.85546875" style="127" customWidth="1"/>
    <col min="7426" max="7426" width="12" style="127" customWidth="1"/>
    <col min="7427" max="7427" width="40.42578125" style="127" customWidth="1"/>
    <col min="7428" max="7428" width="5.5703125" style="127" customWidth="1"/>
    <col min="7429" max="7429" width="8.5703125" style="127" customWidth="1"/>
    <col min="7430" max="7430" width="9.85546875" style="127" customWidth="1"/>
    <col min="7431" max="7431" width="13.85546875" style="127" customWidth="1"/>
    <col min="7432" max="7680" width="9.140625" style="127"/>
    <col min="7681" max="7681" width="3.85546875" style="127" customWidth="1"/>
    <col min="7682" max="7682" width="12" style="127" customWidth="1"/>
    <col min="7683" max="7683" width="40.42578125" style="127" customWidth="1"/>
    <col min="7684" max="7684" width="5.5703125" style="127" customWidth="1"/>
    <col min="7685" max="7685" width="8.5703125" style="127" customWidth="1"/>
    <col min="7686" max="7686" width="9.85546875" style="127" customWidth="1"/>
    <col min="7687" max="7687" width="13.85546875" style="127" customWidth="1"/>
    <col min="7688" max="7936" width="9.140625" style="127"/>
    <col min="7937" max="7937" width="3.85546875" style="127" customWidth="1"/>
    <col min="7938" max="7938" width="12" style="127" customWidth="1"/>
    <col min="7939" max="7939" width="40.42578125" style="127" customWidth="1"/>
    <col min="7940" max="7940" width="5.5703125" style="127" customWidth="1"/>
    <col min="7941" max="7941" width="8.5703125" style="127" customWidth="1"/>
    <col min="7942" max="7942" width="9.85546875" style="127" customWidth="1"/>
    <col min="7943" max="7943" width="13.85546875" style="127" customWidth="1"/>
    <col min="7944" max="8192" width="9.140625" style="127"/>
    <col min="8193" max="8193" width="3.85546875" style="127" customWidth="1"/>
    <col min="8194" max="8194" width="12" style="127" customWidth="1"/>
    <col min="8195" max="8195" width="40.42578125" style="127" customWidth="1"/>
    <col min="8196" max="8196" width="5.5703125" style="127" customWidth="1"/>
    <col min="8197" max="8197" width="8.5703125" style="127" customWidth="1"/>
    <col min="8198" max="8198" width="9.85546875" style="127" customWidth="1"/>
    <col min="8199" max="8199" width="13.85546875" style="127" customWidth="1"/>
    <col min="8200" max="8448" width="9.140625" style="127"/>
    <col min="8449" max="8449" width="3.85546875" style="127" customWidth="1"/>
    <col min="8450" max="8450" width="12" style="127" customWidth="1"/>
    <col min="8451" max="8451" width="40.42578125" style="127" customWidth="1"/>
    <col min="8452" max="8452" width="5.5703125" style="127" customWidth="1"/>
    <col min="8453" max="8453" width="8.5703125" style="127" customWidth="1"/>
    <col min="8454" max="8454" width="9.85546875" style="127" customWidth="1"/>
    <col min="8455" max="8455" width="13.85546875" style="127" customWidth="1"/>
    <col min="8456" max="8704" width="9.140625" style="127"/>
    <col min="8705" max="8705" width="3.85546875" style="127" customWidth="1"/>
    <col min="8706" max="8706" width="12" style="127" customWidth="1"/>
    <col min="8707" max="8707" width="40.42578125" style="127" customWidth="1"/>
    <col min="8708" max="8708" width="5.5703125" style="127" customWidth="1"/>
    <col min="8709" max="8709" width="8.5703125" style="127" customWidth="1"/>
    <col min="8710" max="8710" width="9.85546875" style="127" customWidth="1"/>
    <col min="8711" max="8711" width="13.85546875" style="127" customWidth="1"/>
    <col min="8712" max="8960" width="9.140625" style="127"/>
    <col min="8961" max="8961" width="3.85546875" style="127" customWidth="1"/>
    <col min="8962" max="8962" width="12" style="127" customWidth="1"/>
    <col min="8963" max="8963" width="40.42578125" style="127" customWidth="1"/>
    <col min="8964" max="8964" width="5.5703125" style="127" customWidth="1"/>
    <col min="8965" max="8965" width="8.5703125" style="127" customWidth="1"/>
    <col min="8966" max="8966" width="9.85546875" style="127" customWidth="1"/>
    <col min="8967" max="8967" width="13.85546875" style="127" customWidth="1"/>
    <col min="8968" max="9216" width="9.140625" style="127"/>
    <col min="9217" max="9217" width="3.85546875" style="127" customWidth="1"/>
    <col min="9218" max="9218" width="12" style="127" customWidth="1"/>
    <col min="9219" max="9219" width="40.42578125" style="127" customWidth="1"/>
    <col min="9220" max="9220" width="5.5703125" style="127" customWidth="1"/>
    <col min="9221" max="9221" width="8.5703125" style="127" customWidth="1"/>
    <col min="9222" max="9222" width="9.85546875" style="127" customWidth="1"/>
    <col min="9223" max="9223" width="13.85546875" style="127" customWidth="1"/>
    <col min="9224" max="9472" width="9.140625" style="127"/>
    <col min="9473" max="9473" width="3.85546875" style="127" customWidth="1"/>
    <col min="9474" max="9474" width="12" style="127" customWidth="1"/>
    <col min="9475" max="9475" width="40.42578125" style="127" customWidth="1"/>
    <col min="9476" max="9476" width="5.5703125" style="127" customWidth="1"/>
    <col min="9477" max="9477" width="8.5703125" style="127" customWidth="1"/>
    <col min="9478" max="9478" width="9.85546875" style="127" customWidth="1"/>
    <col min="9479" max="9479" width="13.85546875" style="127" customWidth="1"/>
    <col min="9480" max="9728" width="9.140625" style="127"/>
    <col min="9729" max="9729" width="3.85546875" style="127" customWidth="1"/>
    <col min="9730" max="9730" width="12" style="127" customWidth="1"/>
    <col min="9731" max="9731" width="40.42578125" style="127" customWidth="1"/>
    <col min="9732" max="9732" width="5.5703125" style="127" customWidth="1"/>
    <col min="9733" max="9733" width="8.5703125" style="127" customWidth="1"/>
    <col min="9734" max="9734" width="9.85546875" style="127" customWidth="1"/>
    <col min="9735" max="9735" width="13.85546875" style="127" customWidth="1"/>
    <col min="9736" max="9984" width="9.140625" style="127"/>
    <col min="9985" max="9985" width="3.85546875" style="127" customWidth="1"/>
    <col min="9986" max="9986" width="12" style="127" customWidth="1"/>
    <col min="9987" max="9987" width="40.42578125" style="127" customWidth="1"/>
    <col min="9988" max="9988" width="5.5703125" style="127" customWidth="1"/>
    <col min="9989" max="9989" width="8.5703125" style="127" customWidth="1"/>
    <col min="9990" max="9990" width="9.85546875" style="127" customWidth="1"/>
    <col min="9991" max="9991" width="13.85546875" style="127" customWidth="1"/>
    <col min="9992" max="10240" width="9.140625" style="127"/>
    <col min="10241" max="10241" width="3.85546875" style="127" customWidth="1"/>
    <col min="10242" max="10242" width="12" style="127" customWidth="1"/>
    <col min="10243" max="10243" width="40.42578125" style="127" customWidth="1"/>
    <col min="10244" max="10244" width="5.5703125" style="127" customWidth="1"/>
    <col min="10245" max="10245" width="8.5703125" style="127" customWidth="1"/>
    <col min="10246" max="10246" width="9.85546875" style="127" customWidth="1"/>
    <col min="10247" max="10247" width="13.85546875" style="127" customWidth="1"/>
    <col min="10248" max="10496" width="9.140625" style="127"/>
    <col min="10497" max="10497" width="3.85546875" style="127" customWidth="1"/>
    <col min="10498" max="10498" width="12" style="127" customWidth="1"/>
    <col min="10499" max="10499" width="40.42578125" style="127" customWidth="1"/>
    <col min="10500" max="10500" width="5.5703125" style="127" customWidth="1"/>
    <col min="10501" max="10501" width="8.5703125" style="127" customWidth="1"/>
    <col min="10502" max="10502" width="9.85546875" style="127" customWidth="1"/>
    <col min="10503" max="10503" width="13.85546875" style="127" customWidth="1"/>
    <col min="10504" max="10752" width="9.140625" style="127"/>
    <col min="10753" max="10753" width="3.85546875" style="127" customWidth="1"/>
    <col min="10754" max="10754" width="12" style="127" customWidth="1"/>
    <col min="10755" max="10755" width="40.42578125" style="127" customWidth="1"/>
    <col min="10756" max="10756" width="5.5703125" style="127" customWidth="1"/>
    <col min="10757" max="10757" width="8.5703125" style="127" customWidth="1"/>
    <col min="10758" max="10758" width="9.85546875" style="127" customWidth="1"/>
    <col min="10759" max="10759" width="13.85546875" style="127" customWidth="1"/>
    <col min="10760" max="11008" width="9.140625" style="127"/>
    <col min="11009" max="11009" width="3.85546875" style="127" customWidth="1"/>
    <col min="11010" max="11010" width="12" style="127" customWidth="1"/>
    <col min="11011" max="11011" width="40.42578125" style="127" customWidth="1"/>
    <col min="11012" max="11012" width="5.5703125" style="127" customWidth="1"/>
    <col min="11013" max="11013" width="8.5703125" style="127" customWidth="1"/>
    <col min="11014" max="11014" width="9.85546875" style="127" customWidth="1"/>
    <col min="11015" max="11015" width="13.85546875" style="127" customWidth="1"/>
    <col min="11016" max="11264" width="9.140625" style="127"/>
    <col min="11265" max="11265" width="3.85546875" style="127" customWidth="1"/>
    <col min="11266" max="11266" width="12" style="127" customWidth="1"/>
    <col min="11267" max="11267" width="40.42578125" style="127" customWidth="1"/>
    <col min="11268" max="11268" width="5.5703125" style="127" customWidth="1"/>
    <col min="11269" max="11269" width="8.5703125" style="127" customWidth="1"/>
    <col min="11270" max="11270" width="9.85546875" style="127" customWidth="1"/>
    <col min="11271" max="11271" width="13.85546875" style="127" customWidth="1"/>
    <col min="11272" max="11520" width="9.140625" style="127"/>
    <col min="11521" max="11521" width="3.85546875" style="127" customWidth="1"/>
    <col min="11522" max="11522" width="12" style="127" customWidth="1"/>
    <col min="11523" max="11523" width="40.42578125" style="127" customWidth="1"/>
    <col min="11524" max="11524" width="5.5703125" style="127" customWidth="1"/>
    <col min="11525" max="11525" width="8.5703125" style="127" customWidth="1"/>
    <col min="11526" max="11526" width="9.85546875" style="127" customWidth="1"/>
    <col min="11527" max="11527" width="13.85546875" style="127" customWidth="1"/>
    <col min="11528" max="11776" width="9.140625" style="127"/>
    <col min="11777" max="11777" width="3.85546875" style="127" customWidth="1"/>
    <col min="11778" max="11778" width="12" style="127" customWidth="1"/>
    <col min="11779" max="11779" width="40.42578125" style="127" customWidth="1"/>
    <col min="11780" max="11780" width="5.5703125" style="127" customWidth="1"/>
    <col min="11781" max="11781" width="8.5703125" style="127" customWidth="1"/>
    <col min="11782" max="11782" width="9.85546875" style="127" customWidth="1"/>
    <col min="11783" max="11783" width="13.85546875" style="127" customWidth="1"/>
    <col min="11784" max="12032" width="9.140625" style="127"/>
    <col min="12033" max="12033" width="3.85546875" style="127" customWidth="1"/>
    <col min="12034" max="12034" width="12" style="127" customWidth="1"/>
    <col min="12035" max="12035" width="40.42578125" style="127" customWidth="1"/>
    <col min="12036" max="12036" width="5.5703125" style="127" customWidth="1"/>
    <col min="12037" max="12037" width="8.5703125" style="127" customWidth="1"/>
    <col min="12038" max="12038" width="9.85546875" style="127" customWidth="1"/>
    <col min="12039" max="12039" width="13.85546875" style="127" customWidth="1"/>
    <col min="12040" max="12288" width="9.140625" style="127"/>
    <col min="12289" max="12289" width="3.85546875" style="127" customWidth="1"/>
    <col min="12290" max="12290" width="12" style="127" customWidth="1"/>
    <col min="12291" max="12291" width="40.42578125" style="127" customWidth="1"/>
    <col min="12292" max="12292" width="5.5703125" style="127" customWidth="1"/>
    <col min="12293" max="12293" width="8.5703125" style="127" customWidth="1"/>
    <col min="12294" max="12294" width="9.85546875" style="127" customWidth="1"/>
    <col min="12295" max="12295" width="13.85546875" style="127" customWidth="1"/>
    <col min="12296" max="12544" width="9.140625" style="127"/>
    <col min="12545" max="12545" width="3.85546875" style="127" customWidth="1"/>
    <col min="12546" max="12546" width="12" style="127" customWidth="1"/>
    <col min="12547" max="12547" width="40.42578125" style="127" customWidth="1"/>
    <col min="12548" max="12548" width="5.5703125" style="127" customWidth="1"/>
    <col min="12549" max="12549" width="8.5703125" style="127" customWidth="1"/>
    <col min="12550" max="12550" width="9.85546875" style="127" customWidth="1"/>
    <col min="12551" max="12551" width="13.85546875" style="127" customWidth="1"/>
    <col min="12552" max="12800" width="9.140625" style="127"/>
    <col min="12801" max="12801" width="3.85546875" style="127" customWidth="1"/>
    <col min="12802" max="12802" width="12" style="127" customWidth="1"/>
    <col min="12803" max="12803" width="40.42578125" style="127" customWidth="1"/>
    <col min="12804" max="12804" width="5.5703125" style="127" customWidth="1"/>
    <col min="12805" max="12805" width="8.5703125" style="127" customWidth="1"/>
    <col min="12806" max="12806" width="9.85546875" style="127" customWidth="1"/>
    <col min="12807" max="12807" width="13.85546875" style="127" customWidth="1"/>
    <col min="12808" max="13056" width="9.140625" style="127"/>
    <col min="13057" max="13057" width="3.85546875" style="127" customWidth="1"/>
    <col min="13058" max="13058" width="12" style="127" customWidth="1"/>
    <col min="13059" max="13059" width="40.42578125" style="127" customWidth="1"/>
    <col min="13060" max="13060" width="5.5703125" style="127" customWidth="1"/>
    <col min="13061" max="13061" width="8.5703125" style="127" customWidth="1"/>
    <col min="13062" max="13062" width="9.85546875" style="127" customWidth="1"/>
    <col min="13063" max="13063" width="13.85546875" style="127" customWidth="1"/>
    <col min="13064" max="13312" width="9.140625" style="127"/>
    <col min="13313" max="13313" width="3.85546875" style="127" customWidth="1"/>
    <col min="13314" max="13314" width="12" style="127" customWidth="1"/>
    <col min="13315" max="13315" width="40.42578125" style="127" customWidth="1"/>
    <col min="13316" max="13316" width="5.5703125" style="127" customWidth="1"/>
    <col min="13317" max="13317" width="8.5703125" style="127" customWidth="1"/>
    <col min="13318" max="13318" width="9.85546875" style="127" customWidth="1"/>
    <col min="13319" max="13319" width="13.85546875" style="127" customWidth="1"/>
    <col min="13320" max="13568" width="9.140625" style="127"/>
    <col min="13569" max="13569" width="3.85546875" style="127" customWidth="1"/>
    <col min="13570" max="13570" width="12" style="127" customWidth="1"/>
    <col min="13571" max="13571" width="40.42578125" style="127" customWidth="1"/>
    <col min="13572" max="13572" width="5.5703125" style="127" customWidth="1"/>
    <col min="13573" max="13573" width="8.5703125" style="127" customWidth="1"/>
    <col min="13574" max="13574" width="9.85546875" style="127" customWidth="1"/>
    <col min="13575" max="13575" width="13.85546875" style="127" customWidth="1"/>
    <col min="13576" max="13824" width="9.140625" style="127"/>
    <col min="13825" max="13825" width="3.85546875" style="127" customWidth="1"/>
    <col min="13826" max="13826" width="12" style="127" customWidth="1"/>
    <col min="13827" max="13827" width="40.42578125" style="127" customWidth="1"/>
    <col min="13828" max="13828" width="5.5703125" style="127" customWidth="1"/>
    <col min="13829" max="13829" width="8.5703125" style="127" customWidth="1"/>
    <col min="13830" max="13830" width="9.85546875" style="127" customWidth="1"/>
    <col min="13831" max="13831" width="13.85546875" style="127" customWidth="1"/>
    <col min="13832" max="14080" width="9.140625" style="127"/>
    <col min="14081" max="14081" width="3.85546875" style="127" customWidth="1"/>
    <col min="14082" max="14082" width="12" style="127" customWidth="1"/>
    <col min="14083" max="14083" width="40.42578125" style="127" customWidth="1"/>
    <col min="14084" max="14084" width="5.5703125" style="127" customWidth="1"/>
    <col min="14085" max="14085" width="8.5703125" style="127" customWidth="1"/>
    <col min="14086" max="14086" width="9.85546875" style="127" customWidth="1"/>
    <col min="14087" max="14087" width="13.85546875" style="127" customWidth="1"/>
    <col min="14088" max="14336" width="9.140625" style="127"/>
    <col min="14337" max="14337" width="3.85546875" style="127" customWidth="1"/>
    <col min="14338" max="14338" width="12" style="127" customWidth="1"/>
    <col min="14339" max="14339" width="40.42578125" style="127" customWidth="1"/>
    <col min="14340" max="14340" width="5.5703125" style="127" customWidth="1"/>
    <col min="14341" max="14341" width="8.5703125" style="127" customWidth="1"/>
    <col min="14342" max="14342" width="9.85546875" style="127" customWidth="1"/>
    <col min="14343" max="14343" width="13.85546875" style="127" customWidth="1"/>
    <col min="14344" max="14592" width="9.140625" style="127"/>
    <col min="14593" max="14593" width="3.85546875" style="127" customWidth="1"/>
    <col min="14594" max="14594" width="12" style="127" customWidth="1"/>
    <col min="14595" max="14595" width="40.42578125" style="127" customWidth="1"/>
    <col min="14596" max="14596" width="5.5703125" style="127" customWidth="1"/>
    <col min="14597" max="14597" width="8.5703125" style="127" customWidth="1"/>
    <col min="14598" max="14598" width="9.85546875" style="127" customWidth="1"/>
    <col min="14599" max="14599" width="13.85546875" style="127" customWidth="1"/>
    <col min="14600" max="14848" width="9.140625" style="127"/>
    <col min="14849" max="14849" width="3.85546875" style="127" customWidth="1"/>
    <col min="14850" max="14850" width="12" style="127" customWidth="1"/>
    <col min="14851" max="14851" width="40.42578125" style="127" customWidth="1"/>
    <col min="14852" max="14852" width="5.5703125" style="127" customWidth="1"/>
    <col min="14853" max="14853" width="8.5703125" style="127" customWidth="1"/>
    <col min="14854" max="14854" width="9.85546875" style="127" customWidth="1"/>
    <col min="14855" max="14855" width="13.85546875" style="127" customWidth="1"/>
    <col min="14856" max="15104" width="9.140625" style="127"/>
    <col min="15105" max="15105" width="3.85546875" style="127" customWidth="1"/>
    <col min="15106" max="15106" width="12" style="127" customWidth="1"/>
    <col min="15107" max="15107" width="40.42578125" style="127" customWidth="1"/>
    <col min="15108" max="15108" width="5.5703125" style="127" customWidth="1"/>
    <col min="15109" max="15109" width="8.5703125" style="127" customWidth="1"/>
    <col min="15110" max="15110" width="9.85546875" style="127" customWidth="1"/>
    <col min="15111" max="15111" width="13.85546875" style="127" customWidth="1"/>
    <col min="15112" max="15360" width="9.140625" style="127"/>
    <col min="15361" max="15361" width="3.85546875" style="127" customWidth="1"/>
    <col min="15362" max="15362" width="12" style="127" customWidth="1"/>
    <col min="15363" max="15363" width="40.42578125" style="127" customWidth="1"/>
    <col min="15364" max="15364" width="5.5703125" style="127" customWidth="1"/>
    <col min="15365" max="15365" width="8.5703125" style="127" customWidth="1"/>
    <col min="15366" max="15366" width="9.85546875" style="127" customWidth="1"/>
    <col min="15367" max="15367" width="13.85546875" style="127" customWidth="1"/>
    <col min="15368" max="15616" width="9.140625" style="127"/>
    <col min="15617" max="15617" width="3.85546875" style="127" customWidth="1"/>
    <col min="15618" max="15618" width="12" style="127" customWidth="1"/>
    <col min="15619" max="15619" width="40.42578125" style="127" customWidth="1"/>
    <col min="15620" max="15620" width="5.5703125" style="127" customWidth="1"/>
    <col min="15621" max="15621" width="8.5703125" style="127" customWidth="1"/>
    <col min="15622" max="15622" width="9.85546875" style="127" customWidth="1"/>
    <col min="15623" max="15623" width="13.85546875" style="127" customWidth="1"/>
    <col min="15624" max="15872" width="9.140625" style="127"/>
    <col min="15873" max="15873" width="3.85546875" style="127" customWidth="1"/>
    <col min="15874" max="15874" width="12" style="127" customWidth="1"/>
    <col min="15875" max="15875" width="40.42578125" style="127" customWidth="1"/>
    <col min="15876" max="15876" width="5.5703125" style="127" customWidth="1"/>
    <col min="15877" max="15877" width="8.5703125" style="127" customWidth="1"/>
    <col min="15878" max="15878" width="9.85546875" style="127" customWidth="1"/>
    <col min="15879" max="15879" width="13.85546875" style="127" customWidth="1"/>
    <col min="15880" max="16128" width="9.140625" style="127"/>
    <col min="16129" max="16129" width="3.85546875" style="127" customWidth="1"/>
    <col min="16130" max="16130" width="12" style="127" customWidth="1"/>
    <col min="16131" max="16131" width="40.42578125" style="127" customWidth="1"/>
    <col min="16132" max="16132" width="5.5703125" style="127" customWidth="1"/>
    <col min="16133" max="16133" width="8.5703125" style="127" customWidth="1"/>
    <col min="16134" max="16134" width="9.85546875" style="127" customWidth="1"/>
    <col min="16135" max="16135" width="13.85546875" style="127" customWidth="1"/>
    <col min="16136" max="16384" width="9.140625" style="127"/>
  </cols>
  <sheetData>
    <row r="1" spans="1:104" ht="15.75" x14ac:dyDescent="0.25">
      <c r="A1" s="126" t="s">
        <v>57</v>
      </c>
      <c r="B1" s="126"/>
      <c r="C1" s="126"/>
      <c r="D1" s="126"/>
      <c r="E1" s="126"/>
      <c r="F1" s="126"/>
      <c r="G1" s="126"/>
    </row>
    <row r="2" spans="1:104" ht="13.5" thickBot="1" x14ac:dyDescent="0.25">
      <c r="B2" s="128"/>
      <c r="C2" s="129"/>
      <c r="D2" s="129"/>
      <c r="E2" s="130"/>
      <c r="F2" s="129"/>
      <c r="G2" s="129"/>
    </row>
    <row r="3" spans="1:104" ht="13.5" thickTop="1" x14ac:dyDescent="0.2">
      <c r="A3" s="70" t="s">
        <v>5</v>
      </c>
      <c r="B3" s="71"/>
      <c r="C3" s="72" t="str">
        <f>CONCATENATE(cislostavby," ",nazevstavby)</f>
        <v xml:space="preserve"> DOZP B</v>
      </c>
      <c r="D3" s="73"/>
      <c r="E3" s="131"/>
      <c r="F3" s="132">
        <f>Rekapitulace!H1</f>
        <v>0</v>
      </c>
      <c r="G3" s="133"/>
    </row>
    <row r="4" spans="1:104" ht="13.5" thickBot="1" x14ac:dyDescent="0.25">
      <c r="A4" s="134" t="s">
        <v>1</v>
      </c>
      <c r="B4" s="78"/>
      <c r="C4" s="79" t="str">
        <f>CONCATENATE(cisloobjektu," ",nazevobjektu)</f>
        <v xml:space="preserve"> </v>
      </c>
      <c r="D4" s="80"/>
      <c r="E4" s="135"/>
      <c r="F4" s="135"/>
      <c r="G4" s="136"/>
    </row>
    <row r="5" spans="1:104" ht="13.5" thickTop="1" x14ac:dyDescent="0.2">
      <c r="A5" s="137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0" t="s">
        <v>62</v>
      </c>
      <c r="F6" s="140" t="s">
        <v>63</v>
      </c>
      <c r="G6" s="141" t="s">
        <v>64</v>
      </c>
    </row>
    <row r="7" spans="1:104" x14ac:dyDescent="0.2">
      <c r="A7" s="142" t="s">
        <v>65</v>
      </c>
      <c r="B7" s="143" t="s">
        <v>69</v>
      </c>
      <c r="C7" s="144" t="s">
        <v>70</v>
      </c>
      <c r="D7" s="145"/>
      <c r="E7" s="146"/>
      <c r="F7" s="146"/>
      <c r="G7" s="147"/>
      <c r="O7" s="148">
        <v>1</v>
      </c>
    </row>
    <row r="8" spans="1:104" x14ac:dyDescent="0.2">
      <c r="A8" s="149">
        <v>1</v>
      </c>
      <c r="B8" s="150" t="s">
        <v>66</v>
      </c>
      <c r="C8" s="151" t="s">
        <v>71</v>
      </c>
      <c r="D8" s="152" t="s">
        <v>67</v>
      </c>
      <c r="E8" s="153">
        <v>1</v>
      </c>
      <c r="F8" s="153">
        <v>0</v>
      </c>
      <c r="G8" s="154">
        <f>E8*F8</f>
        <v>0</v>
      </c>
      <c r="O8" s="148">
        <v>2</v>
      </c>
      <c r="AA8" s="127">
        <v>12</v>
      </c>
      <c r="AB8" s="127">
        <v>0</v>
      </c>
      <c r="AC8" s="127">
        <v>1</v>
      </c>
      <c r="AZ8" s="127">
        <v>4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Z8" s="127">
        <v>0</v>
      </c>
    </row>
    <row r="9" spans="1:104" x14ac:dyDescent="0.2">
      <c r="A9" s="149">
        <v>2</v>
      </c>
      <c r="B9" s="150" t="s">
        <v>66</v>
      </c>
      <c r="C9" s="151" t="s">
        <v>72</v>
      </c>
      <c r="D9" s="152" t="s">
        <v>67</v>
      </c>
      <c r="E9" s="153">
        <v>1</v>
      </c>
      <c r="F9" s="153">
        <v>0</v>
      </c>
      <c r="G9" s="154">
        <f>E9*F9</f>
        <v>0</v>
      </c>
      <c r="O9" s="148">
        <v>2</v>
      </c>
      <c r="AA9" s="127">
        <v>12</v>
      </c>
      <c r="AB9" s="127">
        <v>0</v>
      </c>
      <c r="AC9" s="127">
        <v>2</v>
      </c>
      <c r="AZ9" s="127">
        <v>4</v>
      </c>
      <c r="BA9" s="127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Z9" s="127">
        <v>0</v>
      </c>
    </row>
    <row r="10" spans="1:104" x14ac:dyDescent="0.2">
      <c r="A10" s="149">
        <v>3</v>
      </c>
      <c r="B10" s="150" t="s">
        <v>73</v>
      </c>
      <c r="C10" s="151" t="s">
        <v>74</v>
      </c>
      <c r="D10" s="152" t="s">
        <v>67</v>
      </c>
      <c r="E10" s="153">
        <v>1</v>
      </c>
      <c r="F10" s="153">
        <v>0</v>
      </c>
      <c r="G10" s="154">
        <f>E10*F10</f>
        <v>0</v>
      </c>
      <c r="O10" s="148">
        <v>2</v>
      </c>
      <c r="AA10" s="127">
        <v>12</v>
      </c>
      <c r="AB10" s="127">
        <v>0</v>
      </c>
      <c r="AC10" s="127">
        <v>3</v>
      </c>
      <c r="AZ10" s="127">
        <v>4</v>
      </c>
      <c r="BA10" s="127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Z10" s="127">
        <v>0</v>
      </c>
    </row>
    <row r="11" spans="1:104" x14ac:dyDescent="0.2">
      <c r="A11" s="149">
        <v>4</v>
      </c>
      <c r="B11" s="150" t="s">
        <v>75</v>
      </c>
      <c r="C11" s="151" t="s">
        <v>76</v>
      </c>
      <c r="D11" s="152" t="s">
        <v>67</v>
      </c>
      <c r="E11" s="153">
        <v>1</v>
      </c>
      <c r="F11" s="153">
        <v>0</v>
      </c>
      <c r="G11" s="154">
        <f>E11*F11</f>
        <v>0</v>
      </c>
      <c r="O11" s="148">
        <v>2</v>
      </c>
      <c r="AA11" s="127">
        <v>12</v>
      </c>
      <c r="AB11" s="127">
        <v>0</v>
      </c>
      <c r="AC11" s="127">
        <v>4</v>
      </c>
      <c r="AZ11" s="127">
        <v>4</v>
      </c>
      <c r="BA11" s="127">
        <f>IF(AZ11=1,G11,0)</f>
        <v>0</v>
      </c>
      <c r="BB11" s="127">
        <f>IF(AZ11=2,G11,0)</f>
        <v>0</v>
      </c>
      <c r="BC11" s="127">
        <f>IF(AZ11=3,G11,0)</f>
        <v>0</v>
      </c>
      <c r="BD11" s="127">
        <f>IF(AZ11=4,G11,0)</f>
        <v>0</v>
      </c>
      <c r="BE11" s="127">
        <f>IF(AZ11=5,G11,0)</f>
        <v>0</v>
      </c>
      <c r="CZ11" s="127">
        <v>0</v>
      </c>
    </row>
    <row r="12" spans="1:104" x14ac:dyDescent="0.2">
      <c r="A12" s="149">
        <v>5</v>
      </c>
      <c r="B12" s="150" t="s">
        <v>77</v>
      </c>
      <c r="C12" s="151" t="s">
        <v>78</v>
      </c>
      <c r="D12" s="152" t="s">
        <v>67</v>
      </c>
      <c r="E12" s="153">
        <v>1</v>
      </c>
      <c r="F12" s="153">
        <v>0</v>
      </c>
      <c r="G12" s="154">
        <f>E12*F12</f>
        <v>0</v>
      </c>
      <c r="O12" s="148">
        <v>2</v>
      </c>
      <c r="AA12" s="127">
        <v>12</v>
      </c>
      <c r="AB12" s="127">
        <v>0</v>
      </c>
      <c r="AC12" s="127">
        <v>5</v>
      </c>
      <c r="AZ12" s="127">
        <v>4</v>
      </c>
      <c r="BA12" s="127">
        <f>IF(AZ12=1,G12,0)</f>
        <v>0</v>
      </c>
      <c r="BB12" s="127">
        <f>IF(AZ12=2,G12,0)</f>
        <v>0</v>
      </c>
      <c r="BC12" s="127">
        <f>IF(AZ12=3,G12,0)</f>
        <v>0</v>
      </c>
      <c r="BD12" s="127">
        <f>IF(AZ12=4,G12,0)</f>
        <v>0</v>
      </c>
      <c r="BE12" s="127">
        <f>IF(AZ12=5,G12,0)</f>
        <v>0</v>
      </c>
      <c r="CZ12" s="127">
        <v>0</v>
      </c>
    </row>
    <row r="13" spans="1:104" x14ac:dyDescent="0.2">
      <c r="A13" s="149">
        <v>6</v>
      </c>
      <c r="B13" s="150" t="s">
        <v>79</v>
      </c>
      <c r="C13" s="151" t="s">
        <v>80</v>
      </c>
      <c r="D13" s="152" t="s">
        <v>81</v>
      </c>
      <c r="E13" s="153">
        <v>1</v>
      </c>
      <c r="F13" s="153">
        <v>0</v>
      </c>
      <c r="G13" s="154">
        <f>E13*F13</f>
        <v>0</v>
      </c>
      <c r="O13" s="148">
        <v>2</v>
      </c>
      <c r="AA13" s="127">
        <v>12</v>
      </c>
      <c r="AB13" s="127">
        <v>0</v>
      </c>
      <c r="AC13" s="127">
        <v>6</v>
      </c>
      <c r="AZ13" s="127">
        <v>4</v>
      </c>
      <c r="BA13" s="127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Z13" s="127">
        <v>0</v>
      </c>
    </row>
    <row r="14" spans="1:104" x14ac:dyDescent="0.2">
      <c r="A14" s="149">
        <v>7</v>
      </c>
      <c r="B14" s="150" t="s">
        <v>82</v>
      </c>
      <c r="C14" s="151" t="s">
        <v>83</v>
      </c>
      <c r="D14" s="152" t="s">
        <v>67</v>
      </c>
      <c r="E14" s="153">
        <v>5</v>
      </c>
      <c r="F14" s="153">
        <v>0</v>
      </c>
      <c r="G14" s="154">
        <f>E14*F14</f>
        <v>0</v>
      </c>
      <c r="O14" s="148">
        <v>2</v>
      </c>
      <c r="AA14" s="127">
        <v>12</v>
      </c>
      <c r="AB14" s="127">
        <v>0</v>
      </c>
      <c r="AC14" s="127">
        <v>7</v>
      </c>
      <c r="AZ14" s="127">
        <v>4</v>
      </c>
      <c r="BA14" s="127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Z14" s="127">
        <v>0</v>
      </c>
    </row>
    <row r="15" spans="1:104" x14ac:dyDescent="0.2">
      <c r="A15" s="149">
        <v>8</v>
      </c>
      <c r="B15" s="150" t="s">
        <v>84</v>
      </c>
      <c r="C15" s="151" t="s">
        <v>85</v>
      </c>
      <c r="D15" s="152" t="s">
        <v>67</v>
      </c>
      <c r="E15" s="153">
        <v>32</v>
      </c>
      <c r="F15" s="153">
        <v>0</v>
      </c>
      <c r="G15" s="154">
        <f>E15*F15</f>
        <v>0</v>
      </c>
      <c r="O15" s="148">
        <v>2</v>
      </c>
      <c r="AA15" s="127">
        <v>12</v>
      </c>
      <c r="AB15" s="127">
        <v>0</v>
      </c>
      <c r="AC15" s="127">
        <v>8</v>
      </c>
      <c r="AZ15" s="127">
        <v>4</v>
      </c>
      <c r="BA15" s="127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Z15" s="127">
        <v>0</v>
      </c>
    </row>
    <row r="16" spans="1:104" x14ac:dyDescent="0.2">
      <c r="A16" s="149">
        <v>9</v>
      </c>
      <c r="B16" s="150" t="s">
        <v>86</v>
      </c>
      <c r="C16" s="151" t="s">
        <v>87</v>
      </c>
      <c r="D16" s="152" t="s">
        <v>67</v>
      </c>
      <c r="E16" s="153">
        <v>4</v>
      </c>
      <c r="F16" s="153">
        <v>0</v>
      </c>
      <c r="G16" s="154">
        <f>E16*F16</f>
        <v>0</v>
      </c>
      <c r="O16" s="148">
        <v>2</v>
      </c>
      <c r="AA16" s="127">
        <v>12</v>
      </c>
      <c r="AB16" s="127">
        <v>0</v>
      </c>
      <c r="AC16" s="127">
        <v>9</v>
      </c>
      <c r="AZ16" s="127">
        <v>4</v>
      </c>
      <c r="BA16" s="127">
        <f>IF(AZ16=1,G16,0)</f>
        <v>0</v>
      </c>
      <c r="BB16" s="127">
        <f>IF(AZ16=2,G16,0)</f>
        <v>0</v>
      </c>
      <c r="BC16" s="127">
        <f>IF(AZ16=3,G16,0)</f>
        <v>0</v>
      </c>
      <c r="BD16" s="127">
        <f>IF(AZ16=4,G16,0)</f>
        <v>0</v>
      </c>
      <c r="BE16" s="127">
        <f>IF(AZ16=5,G16,0)</f>
        <v>0</v>
      </c>
      <c r="CZ16" s="127">
        <v>0</v>
      </c>
    </row>
    <row r="17" spans="1:104" x14ac:dyDescent="0.2">
      <c r="A17" s="149">
        <v>10</v>
      </c>
      <c r="B17" s="150" t="s">
        <v>88</v>
      </c>
      <c r="C17" s="151" t="s">
        <v>89</v>
      </c>
      <c r="D17" s="152" t="s">
        <v>67</v>
      </c>
      <c r="E17" s="153">
        <v>8</v>
      </c>
      <c r="F17" s="153">
        <v>0</v>
      </c>
      <c r="G17" s="154">
        <f>E17*F17</f>
        <v>0</v>
      </c>
      <c r="O17" s="148">
        <v>2</v>
      </c>
      <c r="AA17" s="127">
        <v>12</v>
      </c>
      <c r="AB17" s="127">
        <v>0</v>
      </c>
      <c r="AC17" s="127">
        <v>10</v>
      </c>
      <c r="AZ17" s="127">
        <v>4</v>
      </c>
      <c r="BA17" s="127">
        <f>IF(AZ17=1,G17,0)</f>
        <v>0</v>
      </c>
      <c r="BB17" s="127">
        <f>IF(AZ17=2,G17,0)</f>
        <v>0</v>
      </c>
      <c r="BC17" s="127">
        <f>IF(AZ17=3,G17,0)</f>
        <v>0</v>
      </c>
      <c r="BD17" s="127">
        <f>IF(AZ17=4,G17,0)</f>
        <v>0</v>
      </c>
      <c r="BE17" s="127">
        <f>IF(AZ17=5,G17,0)</f>
        <v>0</v>
      </c>
      <c r="CZ17" s="127">
        <v>0</v>
      </c>
    </row>
    <row r="18" spans="1:104" x14ac:dyDescent="0.2">
      <c r="A18" s="149">
        <v>11</v>
      </c>
      <c r="B18" s="150" t="s">
        <v>90</v>
      </c>
      <c r="C18" s="151" t="s">
        <v>91</v>
      </c>
      <c r="D18" s="152" t="s">
        <v>67</v>
      </c>
      <c r="E18" s="153">
        <v>2</v>
      </c>
      <c r="F18" s="153">
        <v>0</v>
      </c>
      <c r="G18" s="154">
        <f>E18*F18</f>
        <v>0</v>
      </c>
      <c r="O18" s="148">
        <v>2</v>
      </c>
      <c r="AA18" s="127">
        <v>12</v>
      </c>
      <c r="AB18" s="127">
        <v>0</v>
      </c>
      <c r="AC18" s="127">
        <v>11</v>
      </c>
      <c r="AZ18" s="127">
        <v>4</v>
      </c>
      <c r="BA18" s="127">
        <f>IF(AZ18=1,G18,0)</f>
        <v>0</v>
      </c>
      <c r="BB18" s="127">
        <f>IF(AZ18=2,G18,0)</f>
        <v>0</v>
      </c>
      <c r="BC18" s="127">
        <f>IF(AZ18=3,G18,0)</f>
        <v>0</v>
      </c>
      <c r="BD18" s="127">
        <f>IF(AZ18=4,G18,0)</f>
        <v>0</v>
      </c>
      <c r="BE18" s="127">
        <f>IF(AZ18=5,G18,0)</f>
        <v>0</v>
      </c>
      <c r="CZ18" s="127">
        <v>0</v>
      </c>
    </row>
    <row r="19" spans="1:104" x14ac:dyDescent="0.2">
      <c r="A19" s="149">
        <v>12</v>
      </c>
      <c r="B19" s="150" t="s">
        <v>92</v>
      </c>
      <c r="C19" s="151" t="s">
        <v>93</v>
      </c>
      <c r="D19" s="152" t="s">
        <v>67</v>
      </c>
      <c r="E19" s="153">
        <v>21</v>
      </c>
      <c r="F19" s="153">
        <v>0</v>
      </c>
      <c r="G19" s="154">
        <f>E19*F19</f>
        <v>0</v>
      </c>
      <c r="O19" s="148">
        <v>2</v>
      </c>
      <c r="AA19" s="127">
        <v>12</v>
      </c>
      <c r="AB19" s="127">
        <v>0</v>
      </c>
      <c r="AC19" s="127">
        <v>12</v>
      </c>
      <c r="AZ19" s="127">
        <v>4</v>
      </c>
      <c r="BA19" s="127">
        <f>IF(AZ19=1,G19,0)</f>
        <v>0</v>
      </c>
      <c r="BB19" s="127">
        <f>IF(AZ19=2,G19,0)</f>
        <v>0</v>
      </c>
      <c r="BC19" s="127">
        <f>IF(AZ19=3,G19,0)</f>
        <v>0</v>
      </c>
      <c r="BD19" s="127">
        <f>IF(AZ19=4,G19,0)</f>
        <v>0</v>
      </c>
      <c r="BE19" s="127">
        <f>IF(AZ19=5,G19,0)</f>
        <v>0</v>
      </c>
      <c r="CZ19" s="127">
        <v>0</v>
      </c>
    </row>
    <row r="20" spans="1:104" ht="22.5" x14ac:dyDescent="0.2">
      <c r="A20" s="149">
        <v>13</v>
      </c>
      <c r="B20" s="150" t="s">
        <v>94</v>
      </c>
      <c r="C20" s="151" t="s">
        <v>95</v>
      </c>
      <c r="D20" s="152" t="s">
        <v>81</v>
      </c>
      <c r="E20" s="153">
        <v>16</v>
      </c>
      <c r="F20" s="153">
        <v>0</v>
      </c>
      <c r="G20" s="154">
        <f>E20*F20</f>
        <v>0</v>
      </c>
      <c r="O20" s="148">
        <v>2</v>
      </c>
      <c r="AA20" s="127">
        <v>12</v>
      </c>
      <c r="AB20" s="127">
        <v>0</v>
      </c>
      <c r="AC20" s="127">
        <v>13</v>
      </c>
      <c r="AZ20" s="127">
        <v>4</v>
      </c>
      <c r="BA20" s="127">
        <f>IF(AZ20=1,G20,0)</f>
        <v>0</v>
      </c>
      <c r="BB20" s="127">
        <f>IF(AZ20=2,G20,0)</f>
        <v>0</v>
      </c>
      <c r="BC20" s="127">
        <f>IF(AZ20=3,G20,0)</f>
        <v>0</v>
      </c>
      <c r="BD20" s="127">
        <f>IF(AZ20=4,G20,0)</f>
        <v>0</v>
      </c>
      <c r="BE20" s="127">
        <f>IF(AZ20=5,G20,0)</f>
        <v>0</v>
      </c>
      <c r="CZ20" s="127">
        <v>1.0000000000000001E-5</v>
      </c>
    </row>
    <row r="21" spans="1:104" ht="22.5" x14ac:dyDescent="0.2">
      <c r="A21" s="149">
        <v>14</v>
      </c>
      <c r="B21" s="150" t="s">
        <v>96</v>
      </c>
      <c r="C21" s="151" t="s">
        <v>97</v>
      </c>
      <c r="D21" s="152" t="s">
        <v>81</v>
      </c>
      <c r="E21" s="153">
        <v>8</v>
      </c>
      <c r="F21" s="153">
        <v>0</v>
      </c>
      <c r="G21" s="154">
        <f>E21*F21</f>
        <v>0</v>
      </c>
      <c r="O21" s="148">
        <v>2</v>
      </c>
      <c r="AA21" s="127">
        <v>12</v>
      </c>
      <c r="AB21" s="127">
        <v>0</v>
      </c>
      <c r="AC21" s="127">
        <v>14</v>
      </c>
      <c r="AZ21" s="127">
        <v>4</v>
      </c>
      <c r="BA21" s="127">
        <f>IF(AZ21=1,G21,0)</f>
        <v>0</v>
      </c>
      <c r="BB21" s="127">
        <f>IF(AZ21=2,G21,0)</f>
        <v>0</v>
      </c>
      <c r="BC21" s="127">
        <f>IF(AZ21=3,G21,0)</f>
        <v>0</v>
      </c>
      <c r="BD21" s="127">
        <f>IF(AZ21=4,G21,0)</f>
        <v>0</v>
      </c>
      <c r="BE21" s="127">
        <f>IF(AZ21=5,G21,0)</f>
        <v>0</v>
      </c>
      <c r="CZ21" s="127">
        <v>4.0000000000000003E-5</v>
      </c>
    </row>
    <row r="22" spans="1:104" ht="22.5" x14ac:dyDescent="0.2">
      <c r="A22" s="149">
        <v>15</v>
      </c>
      <c r="B22" s="150" t="s">
        <v>98</v>
      </c>
      <c r="C22" s="151" t="s">
        <v>99</v>
      </c>
      <c r="D22" s="152" t="s">
        <v>81</v>
      </c>
      <c r="E22" s="153">
        <v>24</v>
      </c>
      <c r="F22" s="153">
        <v>0</v>
      </c>
      <c r="G22" s="154">
        <f>E22*F22</f>
        <v>0</v>
      </c>
      <c r="O22" s="148">
        <v>2</v>
      </c>
      <c r="AA22" s="127">
        <v>12</v>
      </c>
      <c r="AB22" s="127">
        <v>0</v>
      </c>
      <c r="AC22" s="127">
        <v>15</v>
      </c>
      <c r="AZ22" s="127">
        <v>4</v>
      </c>
      <c r="BA22" s="127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Z22" s="127">
        <v>4.0000000000000003E-5</v>
      </c>
    </row>
    <row r="23" spans="1:104" ht="22.5" x14ac:dyDescent="0.2">
      <c r="A23" s="149">
        <v>16</v>
      </c>
      <c r="B23" s="150" t="s">
        <v>100</v>
      </c>
      <c r="C23" s="151" t="s">
        <v>101</v>
      </c>
      <c r="D23" s="152" t="s">
        <v>81</v>
      </c>
      <c r="E23" s="153">
        <v>2</v>
      </c>
      <c r="F23" s="153">
        <v>0</v>
      </c>
      <c r="G23" s="154">
        <f>E23*F23</f>
        <v>0</v>
      </c>
      <c r="O23" s="148">
        <v>2</v>
      </c>
      <c r="AA23" s="127">
        <v>12</v>
      </c>
      <c r="AB23" s="127">
        <v>0</v>
      </c>
      <c r="AC23" s="127">
        <v>16</v>
      </c>
      <c r="AZ23" s="127">
        <v>4</v>
      </c>
      <c r="BA23" s="127">
        <f>IF(AZ23=1,G23,0)</f>
        <v>0</v>
      </c>
      <c r="BB23" s="127">
        <f>IF(AZ23=2,G23,0)</f>
        <v>0</v>
      </c>
      <c r="BC23" s="127">
        <f>IF(AZ23=3,G23,0)</f>
        <v>0</v>
      </c>
      <c r="BD23" s="127">
        <f>IF(AZ23=4,G23,0)</f>
        <v>0</v>
      </c>
      <c r="BE23" s="127">
        <f>IF(AZ23=5,G23,0)</f>
        <v>0</v>
      </c>
      <c r="CZ23" s="127">
        <v>4.0000000000000003E-5</v>
      </c>
    </row>
    <row r="24" spans="1:104" ht="22.5" x14ac:dyDescent="0.2">
      <c r="A24" s="149">
        <v>17</v>
      </c>
      <c r="B24" s="150" t="s">
        <v>102</v>
      </c>
      <c r="C24" s="151" t="s">
        <v>103</v>
      </c>
      <c r="D24" s="152" t="s">
        <v>81</v>
      </c>
      <c r="E24" s="153">
        <v>12</v>
      </c>
      <c r="F24" s="153">
        <v>0</v>
      </c>
      <c r="G24" s="154">
        <f>E24*F24</f>
        <v>0</v>
      </c>
      <c r="O24" s="148">
        <v>2</v>
      </c>
      <c r="AA24" s="127">
        <v>12</v>
      </c>
      <c r="AB24" s="127">
        <v>0</v>
      </c>
      <c r="AC24" s="127">
        <v>17</v>
      </c>
      <c r="AZ24" s="127">
        <v>4</v>
      </c>
      <c r="BA24" s="127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Z24" s="127">
        <v>4.0000000000000003E-5</v>
      </c>
    </row>
    <row r="25" spans="1:104" ht="22.5" x14ac:dyDescent="0.2">
      <c r="A25" s="149">
        <v>18</v>
      </c>
      <c r="B25" s="150" t="s">
        <v>104</v>
      </c>
      <c r="C25" s="151" t="s">
        <v>105</v>
      </c>
      <c r="D25" s="152" t="s">
        <v>81</v>
      </c>
      <c r="E25" s="153">
        <v>1</v>
      </c>
      <c r="F25" s="153">
        <v>0</v>
      </c>
      <c r="G25" s="154">
        <f>E25*F25</f>
        <v>0</v>
      </c>
      <c r="O25" s="148">
        <v>2</v>
      </c>
      <c r="AA25" s="127">
        <v>12</v>
      </c>
      <c r="AB25" s="127">
        <v>0</v>
      </c>
      <c r="AC25" s="127">
        <v>18</v>
      </c>
      <c r="AZ25" s="127">
        <v>4</v>
      </c>
      <c r="BA25" s="127">
        <f>IF(AZ25=1,G25,0)</f>
        <v>0</v>
      </c>
      <c r="BB25" s="127">
        <f>IF(AZ25=2,G25,0)</f>
        <v>0</v>
      </c>
      <c r="BC25" s="127">
        <f>IF(AZ25=3,G25,0)</f>
        <v>0</v>
      </c>
      <c r="BD25" s="127">
        <f>IF(AZ25=4,G25,0)</f>
        <v>0</v>
      </c>
      <c r="BE25" s="127">
        <f>IF(AZ25=5,G25,0)</f>
        <v>0</v>
      </c>
      <c r="CZ25" s="127">
        <v>2.5000000000000001E-4</v>
      </c>
    </row>
    <row r="26" spans="1:104" ht="22.5" x14ac:dyDescent="0.2">
      <c r="A26" s="149">
        <v>19</v>
      </c>
      <c r="B26" s="150" t="s">
        <v>106</v>
      </c>
      <c r="C26" s="151" t="s">
        <v>107</v>
      </c>
      <c r="D26" s="152" t="s">
        <v>81</v>
      </c>
      <c r="E26" s="153">
        <v>8</v>
      </c>
      <c r="F26" s="153">
        <v>0</v>
      </c>
      <c r="G26" s="154">
        <f>E26*F26</f>
        <v>0</v>
      </c>
      <c r="O26" s="148">
        <v>2</v>
      </c>
      <c r="AA26" s="127">
        <v>12</v>
      </c>
      <c r="AB26" s="127">
        <v>0</v>
      </c>
      <c r="AC26" s="127">
        <v>19</v>
      </c>
      <c r="AZ26" s="127">
        <v>4</v>
      </c>
      <c r="BA26" s="127">
        <f>IF(AZ26=1,G26,0)</f>
        <v>0</v>
      </c>
      <c r="BB26" s="127">
        <f>IF(AZ26=2,G26,0)</f>
        <v>0</v>
      </c>
      <c r="BC26" s="127">
        <f>IF(AZ26=3,G26,0)</f>
        <v>0</v>
      </c>
      <c r="BD26" s="127">
        <f>IF(AZ26=4,G26,0)</f>
        <v>0</v>
      </c>
      <c r="BE26" s="127">
        <f>IF(AZ26=5,G26,0)</f>
        <v>0</v>
      </c>
      <c r="CZ26" s="127">
        <v>4.0000000000000003E-5</v>
      </c>
    </row>
    <row r="27" spans="1:104" x14ac:dyDescent="0.2">
      <c r="A27" s="149">
        <v>20</v>
      </c>
      <c r="B27" s="150" t="s">
        <v>108</v>
      </c>
      <c r="C27" s="151" t="s">
        <v>109</v>
      </c>
      <c r="D27" s="152" t="s">
        <v>81</v>
      </c>
      <c r="E27" s="153">
        <v>15</v>
      </c>
      <c r="F27" s="153">
        <v>0</v>
      </c>
      <c r="G27" s="154">
        <f>E27*F27</f>
        <v>0</v>
      </c>
      <c r="O27" s="148">
        <v>2</v>
      </c>
      <c r="AA27" s="127">
        <v>12</v>
      </c>
      <c r="AB27" s="127">
        <v>0</v>
      </c>
      <c r="AC27" s="127">
        <v>20</v>
      </c>
      <c r="AZ27" s="127">
        <v>4</v>
      </c>
      <c r="BA27" s="127">
        <f>IF(AZ27=1,G27,0)</f>
        <v>0</v>
      </c>
      <c r="BB27" s="127">
        <f>IF(AZ27=2,G27,0)</f>
        <v>0</v>
      </c>
      <c r="BC27" s="127">
        <f>IF(AZ27=3,G27,0)</f>
        <v>0</v>
      </c>
      <c r="BD27" s="127">
        <f>IF(AZ27=4,G27,0)</f>
        <v>0</v>
      </c>
      <c r="BE27" s="127">
        <f>IF(AZ27=5,G27,0)</f>
        <v>0</v>
      </c>
      <c r="CZ27" s="127">
        <v>4.0000000000000003E-5</v>
      </c>
    </row>
    <row r="28" spans="1:104" ht="22.5" x14ac:dyDescent="0.2">
      <c r="A28" s="149">
        <v>21</v>
      </c>
      <c r="B28" s="150" t="s">
        <v>110</v>
      </c>
      <c r="C28" s="151" t="s">
        <v>111</v>
      </c>
      <c r="D28" s="152" t="s">
        <v>81</v>
      </c>
      <c r="E28" s="153">
        <v>82</v>
      </c>
      <c r="F28" s="153">
        <v>0</v>
      </c>
      <c r="G28" s="154">
        <f>E28*F28</f>
        <v>0</v>
      </c>
      <c r="O28" s="148">
        <v>2</v>
      </c>
      <c r="AA28" s="127">
        <v>12</v>
      </c>
      <c r="AB28" s="127">
        <v>0</v>
      </c>
      <c r="AC28" s="127">
        <v>21</v>
      </c>
      <c r="AZ28" s="127">
        <v>4</v>
      </c>
      <c r="BA28" s="127">
        <f>IF(AZ28=1,G28,0)</f>
        <v>0</v>
      </c>
      <c r="BB28" s="127">
        <f>IF(AZ28=2,G28,0)</f>
        <v>0</v>
      </c>
      <c r="BC28" s="127">
        <f>IF(AZ28=3,G28,0)</f>
        <v>0</v>
      </c>
      <c r="BD28" s="127">
        <f>IF(AZ28=4,G28,0)</f>
        <v>0</v>
      </c>
      <c r="BE28" s="127">
        <f>IF(AZ28=5,G28,0)</f>
        <v>0</v>
      </c>
      <c r="CZ28" s="127">
        <v>1.2E-4</v>
      </c>
    </row>
    <row r="29" spans="1:104" ht="22.5" x14ac:dyDescent="0.2">
      <c r="A29" s="149">
        <v>22</v>
      </c>
      <c r="B29" s="150" t="s">
        <v>112</v>
      </c>
      <c r="C29" s="151" t="s">
        <v>113</v>
      </c>
      <c r="D29" s="152" t="s">
        <v>81</v>
      </c>
      <c r="E29" s="153">
        <v>6</v>
      </c>
      <c r="F29" s="153">
        <v>0</v>
      </c>
      <c r="G29" s="154">
        <f>E29*F29</f>
        <v>0</v>
      </c>
      <c r="O29" s="148">
        <v>2</v>
      </c>
      <c r="AA29" s="127">
        <v>12</v>
      </c>
      <c r="AB29" s="127">
        <v>0</v>
      </c>
      <c r="AC29" s="127">
        <v>22</v>
      </c>
      <c r="AZ29" s="127">
        <v>4</v>
      </c>
      <c r="BA29" s="127">
        <f>IF(AZ29=1,G29,0)</f>
        <v>0</v>
      </c>
      <c r="BB29" s="127">
        <f>IF(AZ29=2,G29,0)</f>
        <v>0</v>
      </c>
      <c r="BC29" s="127">
        <f>IF(AZ29=3,G29,0)</f>
        <v>0</v>
      </c>
      <c r="BD29" s="127">
        <f>IF(AZ29=4,G29,0)</f>
        <v>0</v>
      </c>
      <c r="BE29" s="127">
        <f>IF(AZ29=5,G29,0)</f>
        <v>0</v>
      </c>
      <c r="CZ29" s="127">
        <v>1.2E-4</v>
      </c>
    </row>
    <row r="30" spans="1:104" x14ac:dyDescent="0.2">
      <c r="A30" s="149">
        <v>23</v>
      </c>
      <c r="B30" s="150" t="s">
        <v>114</v>
      </c>
      <c r="C30" s="151" t="s">
        <v>115</v>
      </c>
      <c r="D30" s="152" t="s">
        <v>67</v>
      </c>
      <c r="E30" s="153">
        <v>14</v>
      </c>
      <c r="F30" s="153">
        <v>0</v>
      </c>
      <c r="G30" s="154">
        <f>E30*F30</f>
        <v>0</v>
      </c>
      <c r="O30" s="148">
        <v>2</v>
      </c>
      <c r="AA30" s="127">
        <v>12</v>
      </c>
      <c r="AB30" s="127">
        <v>0</v>
      </c>
      <c r="AC30" s="127">
        <v>23</v>
      </c>
      <c r="AZ30" s="127">
        <v>4</v>
      </c>
      <c r="BA30" s="127">
        <f>IF(AZ30=1,G30,0)</f>
        <v>0</v>
      </c>
      <c r="BB30" s="127">
        <f>IF(AZ30=2,G30,0)</f>
        <v>0</v>
      </c>
      <c r="BC30" s="127">
        <f>IF(AZ30=3,G30,0)</f>
        <v>0</v>
      </c>
      <c r="BD30" s="127">
        <f>IF(AZ30=4,G30,0)</f>
        <v>0</v>
      </c>
      <c r="BE30" s="127">
        <f>IF(AZ30=5,G30,0)</f>
        <v>0</v>
      </c>
      <c r="CZ30" s="127">
        <v>0</v>
      </c>
    </row>
    <row r="31" spans="1:104" x14ac:dyDescent="0.2">
      <c r="A31" s="149">
        <v>24</v>
      </c>
      <c r="B31" s="150" t="s">
        <v>116</v>
      </c>
      <c r="C31" s="151" t="s">
        <v>117</v>
      </c>
      <c r="D31" s="152" t="s">
        <v>67</v>
      </c>
      <c r="E31" s="153">
        <v>8</v>
      </c>
      <c r="F31" s="153">
        <v>0</v>
      </c>
      <c r="G31" s="154">
        <f>E31*F31</f>
        <v>0</v>
      </c>
      <c r="O31" s="148">
        <v>2</v>
      </c>
      <c r="AA31" s="127">
        <v>12</v>
      </c>
      <c r="AB31" s="127">
        <v>0</v>
      </c>
      <c r="AC31" s="127">
        <v>24</v>
      </c>
      <c r="AZ31" s="127">
        <v>4</v>
      </c>
      <c r="BA31" s="127">
        <f>IF(AZ31=1,G31,0)</f>
        <v>0</v>
      </c>
      <c r="BB31" s="127">
        <f>IF(AZ31=2,G31,0)</f>
        <v>0</v>
      </c>
      <c r="BC31" s="127">
        <f>IF(AZ31=3,G31,0)</f>
        <v>0</v>
      </c>
      <c r="BD31" s="127">
        <f>IF(AZ31=4,G31,0)</f>
        <v>0</v>
      </c>
      <c r="BE31" s="127">
        <f>IF(AZ31=5,G31,0)</f>
        <v>0</v>
      </c>
      <c r="CZ31" s="127">
        <v>0</v>
      </c>
    </row>
    <row r="32" spans="1:104" ht="22.5" x14ac:dyDescent="0.2">
      <c r="A32" s="149">
        <v>25</v>
      </c>
      <c r="B32" s="150" t="s">
        <v>118</v>
      </c>
      <c r="C32" s="151" t="s">
        <v>119</v>
      </c>
      <c r="D32" s="152" t="s">
        <v>120</v>
      </c>
      <c r="E32" s="153">
        <v>402</v>
      </c>
      <c r="F32" s="153">
        <v>0</v>
      </c>
      <c r="G32" s="154">
        <f>E32*F32</f>
        <v>0</v>
      </c>
      <c r="O32" s="148">
        <v>2</v>
      </c>
      <c r="AA32" s="127">
        <v>12</v>
      </c>
      <c r="AB32" s="127">
        <v>0</v>
      </c>
      <c r="AC32" s="127">
        <v>25</v>
      </c>
      <c r="AZ32" s="127">
        <v>4</v>
      </c>
      <c r="BA32" s="127">
        <f>IF(AZ32=1,G32,0)</f>
        <v>0</v>
      </c>
      <c r="BB32" s="127">
        <f>IF(AZ32=2,G32,0)</f>
        <v>0</v>
      </c>
      <c r="BC32" s="127">
        <f>IF(AZ32=3,G32,0)</f>
        <v>0</v>
      </c>
      <c r="BD32" s="127">
        <f>IF(AZ32=4,G32,0)</f>
        <v>0</v>
      </c>
      <c r="BE32" s="127">
        <f>IF(AZ32=5,G32,0)</f>
        <v>0</v>
      </c>
      <c r="CZ32" s="127">
        <v>4.0000000000000003E-5</v>
      </c>
    </row>
    <row r="33" spans="1:104" ht="22.5" x14ac:dyDescent="0.2">
      <c r="A33" s="149">
        <v>26</v>
      </c>
      <c r="B33" s="150" t="s">
        <v>121</v>
      </c>
      <c r="C33" s="151" t="s">
        <v>122</v>
      </c>
      <c r="D33" s="152" t="s">
        <v>120</v>
      </c>
      <c r="E33" s="153">
        <v>64</v>
      </c>
      <c r="F33" s="153">
        <v>0</v>
      </c>
      <c r="G33" s="154">
        <f>E33*F33</f>
        <v>0</v>
      </c>
      <c r="O33" s="148">
        <v>2</v>
      </c>
      <c r="AA33" s="127">
        <v>12</v>
      </c>
      <c r="AB33" s="127">
        <v>0</v>
      </c>
      <c r="AC33" s="127">
        <v>26</v>
      </c>
      <c r="AZ33" s="127">
        <v>4</v>
      </c>
      <c r="BA33" s="127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Z33" s="127">
        <v>1.1E-4</v>
      </c>
    </row>
    <row r="34" spans="1:104" ht="22.5" x14ac:dyDescent="0.2">
      <c r="A34" s="149">
        <v>27</v>
      </c>
      <c r="B34" s="150" t="s">
        <v>123</v>
      </c>
      <c r="C34" s="151" t="s">
        <v>124</v>
      </c>
      <c r="D34" s="152" t="s">
        <v>81</v>
      </c>
      <c r="E34" s="153">
        <v>186</v>
      </c>
      <c r="F34" s="153">
        <v>0</v>
      </c>
      <c r="G34" s="154">
        <f>E34*F34</f>
        <v>0</v>
      </c>
      <c r="O34" s="148">
        <v>2</v>
      </c>
      <c r="AA34" s="127">
        <v>12</v>
      </c>
      <c r="AB34" s="127">
        <v>0</v>
      </c>
      <c r="AC34" s="127">
        <v>27</v>
      </c>
      <c r="AZ34" s="127">
        <v>4</v>
      </c>
      <c r="BA34" s="127">
        <f>IF(AZ34=1,G34,0)</f>
        <v>0</v>
      </c>
      <c r="BB34" s="127">
        <f>IF(AZ34=2,G34,0)</f>
        <v>0</v>
      </c>
      <c r="BC34" s="127">
        <f>IF(AZ34=3,G34,0)</f>
        <v>0</v>
      </c>
      <c r="BD34" s="127">
        <f>IF(AZ34=4,G34,0)</f>
        <v>0</v>
      </c>
      <c r="BE34" s="127">
        <f>IF(AZ34=5,G34,0)</f>
        <v>0</v>
      </c>
      <c r="CZ34" s="127">
        <v>4.0000000000000003E-5</v>
      </c>
    </row>
    <row r="35" spans="1:104" ht="22.5" x14ac:dyDescent="0.2">
      <c r="A35" s="149">
        <v>28</v>
      </c>
      <c r="B35" s="150" t="s">
        <v>125</v>
      </c>
      <c r="C35" s="151" t="s">
        <v>126</v>
      </c>
      <c r="D35" s="152" t="s">
        <v>81</v>
      </c>
      <c r="E35" s="153">
        <v>74</v>
      </c>
      <c r="F35" s="153">
        <v>0</v>
      </c>
      <c r="G35" s="154">
        <f>E35*F35</f>
        <v>0</v>
      </c>
      <c r="O35" s="148">
        <v>2</v>
      </c>
      <c r="AA35" s="127">
        <v>12</v>
      </c>
      <c r="AB35" s="127">
        <v>0</v>
      </c>
      <c r="AC35" s="127">
        <v>28</v>
      </c>
      <c r="AZ35" s="127">
        <v>4</v>
      </c>
      <c r="BA35" s="127">
        <f>IF(AZ35=1,G35,0)</f>
        <v>0</v>
      </c>
      <c r="BB35" s="127">
        <f>IF(AZ35=2,G35,0)</f>
        <v>0</v>
      </c>
      <c r="BC35" s="127">
        <f>IF(AZ35=3,G35,0)</f>
        <v>0</v>
      </c>
      <c r="BD35" s="127">
        <f>IF(AZ35=4,G35,0)</f>
        <v>0</v>
      </c>
      <c r="BE35" s="127">
        <f>IF(AZ35=5,G35,0)</f>
        <v>0</v>
      </c>
      <c r="CZ35" s="127">
        <v>1.4999999999999999E-4</v>
      </c>
    </row>
    <row r="36" spans="1:104" ht="22.5" x14ac:dyDescent="0.2">
      <c r="A36" s="149">
        <v>29</v>
      </c>
      <c r="B36" s="150" t="s">
        <v>127</v>
      </c>
      <c r="C36" s="151" t="s">
        <v>128</v>
      </c>
      <c r="D36" s="152" t="s">
        <v>81</v>
      </c>
      <c r="E36" s="153">
        <v>145</v>
      </c>
      <c r="F36" s="153">
        <v>0</v>
      </c>
      <c r="G36" s="154">
        <f>E36*F36</f>
        <v>0</v>
      </c>
      <c r="O36" s="148">
        <v>2</v>
      </c>
      <c r="AA36" s="127">
        <v>12</v>
      </c>
      <c r="AB36" s="127">
        <v>0</v>
      </c>
      <c r="AC36" s="127">
        <v>29</v>
      </c>
      <c r="AZ36" s="127">
        <v>4</v>
      </c>
      <c r="BA36" s="127">
        <f>IF(AZ36=1,G36,0)</f>
        <v>0</v>
      </c>
      <c r="BB36" s="127">
        <f>IF(AZ36=2,G36,0)</f>
        <v>0</v>
      </c>
      <c r="BC36" s="127">
        <f>IF(AZ36=3,G36,0)</f>
        <v>0</v>
      </c>
      <c r="BD36" s="127">
        <f>IF(AZ36=4,G36,0)</f>
        <v>0</v>
      </c>
      <c r="BE36" s="127">
        <f>IF(AZ36=5,G36,0)</f>
        <v>0</v>
      </c>
      <c r="CZ36" s="127">
        <v>1.2999999999999999E-4</v>
      </c>
    </row>
    <row r="37" spans="1:104" ht="22.5" x14ac:dyDescent="0.2">
      <c r="A37" s="149">
        <v>30</v>
      </c>
      <c r="B37" s="150" t="s">
        <v>129</v>
      </c>
      <c r="C37" s="151" t="s">
        <v>130</v>
      </c>
      <c r="D37" s="152" t="s">
        <v>81</v>
      </c>
      <c r="E37" s="153">
        <v>34</v>
      </c>
      <c r="F37" s="153">
        <v>0</v>
      </c>
      <c r="G37" s="154">
        <f>E37*F37</f>
        <v>0</v>
      </c>
      <c r="O37" s="148">
        <v>2</v>
      </c>
      <c r="AA37" s="127">
        <v>12</v>
      </c>
      <c r="AB37" s="127">
        <v>0</v>
      </c>
      <c r="AC37" s="127">
        <v>30</v>
      </c>
      <c r="AZ37" s="127">
        <v>4</v>
      </c>
      <c r="BA37" s="127">
        <f>IF(AZ37=1,G37,0)</f>
        <v>0</v>
      </c>
      <c r="BB37" s="127">
        <f>IF(AZ37=2,G37,0)</f>
        <v>0</v>
      </c>
      <c r="BC37" s="127">
        <f>IF(AZ37=3,G37,0)</f>
        <v>0</v>
      </c>
      <c r="BD37" s="127">
        <f>IF(AZ37=4,G37,0)</f>
        <v>0</v>
      </c>
      <c r="BE37" s="127">
        <f>IF(AZ37=5,G37,0)</f>
        <v>0</v>
      </c>
      <c r="CZ37" s="127">
        <v>1.8000000000000001E-4</v>
      </c>
    </row>
    <row r="38" spans="1:104" ht="22.5" x14ac:dyDescent="0.2">
      <c r="A38" s="149">
        <v>31</v>
      </c>
      <c r="B38" s="150" t="s">
        <v>131</v>
      </c>
      <c r="C38" s="151" t="s">
        <v>132</v>
      </c>
      <c r="D38" s="152" t="s">
        <v>67</v>
      </c>
      <c r="E38" s="153">
        <v>1</v>
      </c>
      <c r="F38" s="153">
        <v>0</v>
      </c>
      <c r="G38" s="154">
        <f>E38*F38</f>
        <v>0</v>
      </c>
      <c r="O38" s="148">
        <v>2</v>
      </c>
      <c r="AA38" s="127">
        <v>12</v>
      </c>
      <c r="AB38" s="127">
        <v>0</v>
      </c>
      <c r="AC38" s="127">
        <v>31</v>
      </c>
      <c r="AZ38" s="127">
        <v>4</v>
      </c>
      <c r="BA38" s="127">
        <f>IF(AZ38=1,G38,0)</f>
        <v>0</v>
      </c>
      <c r="BB38" s="127">
        <f>IF(AZ38=2,G38,0)</f>
        <v>0</v>
      </c>
      <c r="BC38" s="127">
        <f>IF(AZ38=3,G38,0)</f>
        <v>0</v>
      </c>
      <c r="BD38" s="127">
        <f>IF(AZ38=4,G38,0)</f>
        <v>0</v>
      </c>
      <c r="BE38" s="127">
        <f>IF(AZ38=5,G38,0)</f>
        <v>0</v>
      </c>
      <c r="CZ38" s="127">
        <v>0</v>
      </c>
    </row>
    <row r="39" spans="1:104" x14ac:dyDescent="0.2">
      <c r="A39" s="149">
        <v>32</v>
      </c>
      <c r="B39" s="150" t="s">
        <v>133</v>
      </c>
      <c r="C39" s="151" t="s">
        <v>134</v>
      </c>
      <c r="D39" s="152" t="s">
        <v>67</v>
      </c>
      <c r="E39" s="153">
        <v>1</v>
      </c>
      <c r="F39" s="153">
        <v>0</v>
      </c>
      <c r="G39" s="154">
        <f>E39*F39</f>
        <v>0</v>
      </c>
      <c r="O39" s="148">
        <v>2</v>
      </c>
      <c r="AA39" s="127">
        <v>12</v>
      </c>
      <c r="AB39" s="127">
        <v>0</v>
      </c>
      <c r="AC39" s="127">
        <v>32</v>
      </c>
      <c r="AZ39" s="127">
        <v>4</v>
      </c>
      <c r="BA39" s="127">
        <f>IF(AZ39=1,G39,0)</f>
        <v>0</v>
      </c>
      <c r="BB39" s="127">
        <f>IF(AZ39=2,G39,0)</f>
        <v>0</v>
      </c>
      <c r="BC39" s="127">
        <f>IF(AZ39=3,G39,0)</f>
        <v>0</v>
      </c>
      <c r="BD39" s="127">
        <f>IF(AZ39=4,G39,0)</f>
        <v>0</v>
      </c>
      <c r="BE39" s="127">
        <f>IF(AZ39=5,G39,0)</f>
        <v>0</v>
      </c>
      <c r="CZ39" s="127">
        <v>0</v>
      </c>
    </row>
    <row r="40" spans="1:104" x14ac:dyDescent="0.2">
      <c r="A40" s="149">
        <v>33</v>
      </c>
      <c r="B40" s="150" t="s">
        <v>135</v>
      </c>
      <c r="C40" s="151" t="s">
        <v>136</v>
      </c>
      <c r="D40" s="152" t="s">
        <v>67</v>
      </c>
      <c r="E40" s="153">
        <v>1</v>
      </c>
      <c r="F40" s="153">
        <v>0</v>
      </c>
      <c r="G40" s="154">
        <f>E40*F40</f>
        <v>0</v>
      </c>
      <c r="O40" s="148">
        <v>2</v>
      </c>
      <c r="AA40" s="127">
        <v>12</v>
      </c>
      <c r="AB40" s="127">
        <v>0</v>
      </c>
      <c r="AC40" s="127">
        <v>33</v>
      </c>
      <c r="AZ40" s="127">
        <v>4</v>
      </c>
      <c r="BA40" s="127">
        <f>IF(AZ40=1,G40,0)</f>
        <v>0</v>
      </c>
      <c r="BB40" s="127">
        <f>IF(AZ40=2,G40,0)</f>
        <v>0</v>
      </c>
      <c r="BC40" s="127">
        <f>IF(AZ40=3,G40,0)</f>
        <v>0</v>
      </c>
      <c r="BD40" s="127">
        <f>IF(AZ40=4,G40,0)</f>
        <v>0</v>
      </c>
      <c r="BE40" s="127">
        <f>IF(AZ40=5,G40,0)</f>
        <v>0</v>
      </c>
      <c r="CZ40" s="127">
        <v>0</v>
      </c>
    </row>
    <row r="41" spans="1:104" x14ac:dyDescent="0.2">
      <c r="A41" s="149">
        <v>34</v>
      </c>
      <c r="B41" s="150" t="s">
        <v>137</v>
      </c>
      <c r="C41" s="151" t="s">
        <v>138</v>
      </c>
      <c r="D41" s="152" t="s">
        <v>67</v>
      </c>
      <c r="E41" s="153">
        <v>2</v>
      </c>
      <c r="F41" s="153">
        <v>0</v>
      </c>
      <c r="G41" s="154">
        <f>E41*F41</f>
        <v>0</v>
      </c>
      <c r="O41" s="148">
        <v>2</v>
      </c>
      <c r="AA41" s="127">
        <v>12</v>
      </c>
      <c r="AB41" s="127">
        <v>0</v>
      </c>
      <c r="AC41" s="127">
        <v>34</v>
      </c>
      <c r="AZ41" s="127">
        <v>4</v>
      </c>
      <c r="BA41" s="127">
        <f>IF(AZ41=1,G41,0)</f>
        <v>0</v>
      </c>
      <c r="BB41" s="127">
        <f>IF(AZ41=2,G41,0)</f>
        <v>0</v>
      </c>
      <c r="BC41" s="127">
        <f>IF(AZ41=3,G41,0)</f>
        <v>0</v>
      </c>
      <c r="BD41" s="127">
        <f>IF(AZ41=4,G41,0)</f>
        <v>0</v>
      </c>
      <c r="BE41" s="127">
        <f>IF(AZ41=5,G41,0)</f>
        <v>0</v>
      </c>
      <c r="CZ41" s="127">
        <v>0</v>
      </c>
    </row>
    <row r="42" spans="1:104" x14ac:dyDescent="0.2">
      <c r="A42" s="149">
        <v>35</v>
      </c>
      <c r="B42" s="150" t="s">
        <v>139</v>
      </c>
      <c r="C42" s="151" t="s">
        <v>140</v>
      </c>
      <c r="D42" s="152" t="s">
        <v>67</v>
      </c>
      <c r="E42" s="153">
        <v>1</v>
      </c>
      <c r="F42" s="153">
        <v>0</v>
      </c>
      <c r="G42" s="154">
        <f>E42*F42</f>
        <v>0</v>
      </c>
      <c r="O42" s="148">
        <v>2</v>
      </c>
      <c r="AA42" s="127">
        <v>12</v>
      </c>
      <c r="AB42" s="127">
        <v>0</v>
      </c>
      <c r="AC42" s="127">
        <v>35</v>
      </c>
      <c r="AZ42" s="127">
        <v>4</v>
      </c>
      <c r="BA42" s="127">
        <f>IF(AZ42=1,G42,0)</f>
        <v>0</v>
      </c>
      <c r="BB42" s="127">
        <f>IF(AZ42=2,G42,0)</f>
        <v>0</v>
      </c>
      <c r="BC42" s="127">
        <f>IF(AZ42=3,G42,0)</f>
        <v>0</v>
      </c>
      <c r="BD42" s="127">
        <f>IF(AZ42=4,G42,0)</f>
        <v>0</v>
      </c>
      <c r="BE42" s="127">
        <f>IF(AZ42=5,G42,0)</f>
        <v>0</v>
      </c>
      <c r="CZ42" s="127">
        <v>0</v>
      </c>
    </row>
    <row r="43" spans="1:104" x14ac:dyDescent="0.2">
      <c r="A43" s="149">
        <v>36</v>
      </c>
      <c r="B43" s="150" t="s">
        <v>141</v>
      </c>
      <c r="C43" s="151" t="s">
        <v>142</v>
      </c>
      <c r="D43" s="152" t="s">
        <v>67</v>
      </c>
      <c r="E43" s="153">
        <v>1</v>
      </c>
      <c r="F43" s="153">
        <v>0</v>
      </c>
      <c r="G43" s="154">
        <f>E43*F43</f>
        <v>0</v>
      </c>
      <c r="O43" s="148">
        <v>2</v>
      </c>
      <c r="AA43" s="127">
        <v>12</v>
      </c>
      <c r="AB43" s="127">
        <v>0</v>
      </c>
      <c r="AC43" s="127">
        <v>36</v>
      </c>
      <c r="AZ43" s="127">
        <v>4</v>
      </c>
      <c r="BA43" s="127">
        <f>IF(AZ43=1,G43,0)</f>
        <v>0</v>
      </c>
      <c r="BB43" s="127">
        <f>IF(AZ43=2,G43,0)</f>
        <v>0</v>
      </c>
      <c r="BC43" s="127">
        <f>IF(AZ43=3,G43,0)</f>
        <v>0</v>
      </c>
      <c r="BD43" s="127">
        <f>IF(AZ43=4,G43,0)</f>
        <v>0</v>
      </c>
      <c r="BE43" s="127">
        <f>IF(AZ43=5,G43,0)</f>
        <v>0</v>
      </c>
      <c r="CZ43" s="127">
        <v>0</v>
      </c>
    </row>
    <row r="44" spans="1:104" x14ac:dyDescent="0.2">
      <c r="A44" s="149">
        <v>37</v>
      </c>
      <c r="B44" s="150" t="s">
        <v>143</v>
      </c>
      <c r="C44" s="151" t="s">
        <v>144</v>
      </c>
      <c r="D44" s="152" t="s">
        <v>67</v>
      </c>
      <c r="E44" s="153">
        <v>1</v>
      </c>
      <c r="F44" s="153">
        <v>0</v>
      </c>
      <c r="G44" s="154">
        <f>E44*F44</f>
        <v>0</v>
      </c>
      <c r="O44" s="148">
        <v>2</v>
      </c>
      <c r="AA44" s="127">
        <v>12</v>
      </c>
      <c r="AB44" s="127">
        <v>0</v>
      </c>
      <c r="AC44" s="127">
        <v>37</v>
      </c>
      <c r="AZ44" s="127">
        <v>4</v>
      </c>
      <c r="BA44" s="127">
        <f>IF(AZ44=1,G44,0)</f>
        <v>0</v>
      </c>
      <c r="BB44" s="127">
        <f>IF(AZ44=2,G44,0)</f>
        <v>0</v>
      </c>
      <c r="BC44" s="127">
        <f>IF(AZ44=3,G44,0)</f>
        <v>0</v>
      </c>
      <c r="BD44" s="127">
        <f>IF(AZ44=4,G44,0)</f>
        <v>0</v>
      </c>
      <c r="BE44" s="127">
        <f>IF(AZ44=5,G44,0)</f>
        <v>0</v>
      </c>
      <c r="CZ44" s="127">
        <v>0</v>
      </c>
    </row>
    <row r="45" spans="1:104" x14ac:dyDescent="0.2">
      <c r="A45" s="149">
        <v>38</v>
      </c>
      <c r="B45" s="150" t="s">
        <v>145</v>
      </c>
      <c r="C45" s="151" t="s">
        <v>146</v>
      </c>
      <c r="D45" s="152" t="s">
        <v>67</v>
      </c>
      <c r="E45" s="153">
        <v>1</v>
      </c>
      <c r="F45" s="153">
        <v>0</v>
      </c>
      <c r="G45" s="154">
        <f>E45*F45</f>
        <v>0</v>
      </c>
      <c r="O45" s="148">
        <v>2</v>
      </c>
      <c r="AA45" s="127">
        <v>12</v>
      </c>
      <c r="AB45" s="127">
        <v>0</v>
      </c>
      <c r="AC45" s="127">
        <v>38</v>
      </c>
      <c r="AZ45" s="127">
        <v>4</v>
      </c>
      <c r="BA45" s="127">
        <f>IF(AZ45=1,G45,0)</f>
        <v>0</v>
      </c>
      <c r="BB45" s="127">
        <f>IF(AZ45=2,G45,0)</f>
        <v>0</v>
      </c>
      <c r="BC45" s="127">
        <f>IF(AZ45=3,G45,0)</f>
        <v>0</v>
      </c>
      <c r="BD45" s="127">
        <f>IF(AZ45=4,G45,0)</f>
        <v>0</v>
      </c>
      <c r="BE45" s="127">
        <f>IF(AZ45=5,G45,0)</f>
        <v>0</v>
      </c>
      <c r="CZ45" s="127">
        <v>0</v>
      </c>
    </row>
    <row r="46" spans="1:104" x14ac:dyDescent="0.2">
      <c r="A46" s="149">
        <v>39</v>
      </c>
      <c r="B46" s="150" t="s">
        <v>147</v>
      </c>
      <c r="C46" s="151" t="s">
        <v>148</v>
      </c>
      <c r="D46" s="152" t="s">
        <v>67</v>
      </c>
      <c r="E46" s="153">
        <v>1</v>
      </c>
      <c r="F46" s="153">
        <v>0</v>
      </c>
      <c r="G46" s="154">
        <f>E46*F46</f>
        <v>0</v>
      </c>
      <c r="O46" s="148">
        <v>2</v>
      </c>
      <c r="AA46" s="127">
        <v>12</v>
      </c>
      <c r="AB46" s="127">
        <v>0</v>
      </c>
      <c r="AC46" s="127">
        <v>39</v>
      </c>
      <c r="AZ46" s="127">
        <v>4</v>
      </c>
      <c r="BA46" s="127">
        <f>IF(AZ46=1,G46,0)</f>
        <v>0</v>
      </c>
      <c r="BB46" s="127">
        <f>IF(AZ46=2,G46,0)</f>
        <v>0</v>
      </c>
      <c r="BC46" s="127">
        <f>IF(AZ46=3,G46,0)</f>
        <v>0</v>
      </c>
      <c r="BD46" s="127">
        <f>IF(AZ46=4,G46,0)</f>
        <v>0</v>
      </c>
      <c r="BE46" s="127">
        <f>IF(AZ46=5,G46,0)</f>
        <v>0</v>
      </c>
      <c r="CZ46" s="127">
        <v>0</v>
      </c>
    </row>
    <row r="47" spans="1:104" x14ac:dyDescent="0.2">
      <c r="A47" s="149">
        <v>40</v>
      </c>
      <c r="B47" s="150" t="s">
        <v>149</v>
      </c>
      <c r="C47" s="151" t="s">
        <v>150</v>
      </c>
      <c r="D47" s="152" t="s">
        <v>67</v>
      </c>
      <c r="E47" s="153">
        <v>9</v>
      </c>
      <c r="F47" s="153">
        <v>0</v>
      </c>
      <c r="G47" s="154">
        <f>E47*F47</f>
        <v>0</v>
      </c>
      <c r="O47" s="148">
        <v>2</v>
      </c>
      <c r="AA47" s="127">
        <v>12</v>
      </c>
      <c r="AB47" s="127">
        <v>0</v>
      </c>
      <c r="AC47" s="127">
        <v>40</v>
      </c>
      <c r="AZ47" s="127">
        <v>4</v>
      </c>
      <c r="BA47" s="127">
        <f>IF(AZ47=1,G47,0)</f>
        <v>0</v>
      </c>
      <c r="BB47" s="127">
        <f>IF(AZ47=2,G47,0)</f>
        <v>0</v>
      </c>
      <c r="BC47" s="127">
        <f>IF(AZ47=3,G47,0)</f>
        <v>0</v>
      </c>
      <c r="BD47" s="127">
        <f>IF(AZ47=4,G47,0)</f>
        <v>0</v>
      </c>
      <c r="BE47" s="127">
        <f>IF(AZ47=5,G47,0)</f>
        <v>0</v>
      </c>
      <c r="CZ47" s="127">
        <v>0</v>
      </c>
    </row>
    <row r="48" spans="1:104" x14ac:dyDescent="0.2">
      <c r="A48" s="149">
        <v>41</v>
      </c>
      <c r="B48" s="150" t="s">
        <v>151</v>
      </c>
      <c r="C48" s="151" t="s">
        <v>152</v>
      </c>
      <c r="D48" s="152" t="s">
        <v>67</v>
      </c>
      <c r="E48" s="153">
        <v>9</v>
      </c>
      <c r="F48" s="153">
        <v>0</v>
      </c>
      <c r="G48" s="154">
        <f>E48*F48</f>
        <v>0</v>
      </c>
      <c r="O48" s="148">
        <v>2</v>
      </c>
      <c r="AA48" s="127">
        <v>12</v>
      </c>
      <c r="AB48" s="127">
        <v>0</v>
      </c>
      <c r="AC48" s="127">
        <v>41</v>
      </c>
      <c r="AZ48" s="127">
        <v>4</v>
      </c>
      <c r="BA48" s="127">
        <f>IF(AZ48=1,G48,0)</f>
        <v>0</v>
      </c>
      <c r="BB48" s="127">
        <f>IF(AZ48=2,G48,0)</f>
        <v>0</v>
      </c>
      <c r="BC48" s="127">
        <f>IF(AZ48=3,G48,0)</f>
        <v>0</v>
      </c>
      <c r="BD48" s="127">
        <f>IF(AZ48=4,G48,0)</f>
        <v>0</v>
      </c>
      <c r="BE48" s="127">
        <f>IF(AZ48=5,G48,0)</f>
        <v>0</v>
      </c>
      <c r="CZ48" s="127">
        <v>0</v>
      </c>
    </row>
    <row r="49" spans="1:104" x14ac:dyDescent="0.2">
      <c r="A49" s="149">
        <v>42</v>
      </c>
      <c r="B49" s="150" t="s">
        <v>153</v>
      </c>
      <c r="C49" s="151" t="s">
        <v>154</v>
      </c>
      <c r="D49" s="152" t="s">
        <v>67</v>
      </c>
      <c r="E49" s="153">
        <v>2</v>
      </c>
      <c r="F49" s="153">
        <v>0</v>
      </c>
      <c r="G49" s="154">
        <f>E49*F49</f>
        <v>0</v>
      </c>
      <c r="O49" s="148">
        <v>2</v>
      </c>
      <c r="AA49" s="127">
        <v>12</v>
      </c>
      <c r="AB49" s="127">
        <v>0</v>
      </c>
      <c r="AC49" s="127">
        <v>42</v>
      </c>
      <c r="AZ49" s="127">
        <v>4</v>
      </c>
      <c r="BA49" s="127">
        <f>IF(AZ49=1,G49,0)</f>
        <v>0</v>
      </c>
      <c r="BB49" s="127">
        <f>IF(AZ49=2,G49,0)</f>
        <v>0</v>
      </c>
      <c r="BC49" s="127">
        <f>IF(AZ49=3,G49,0)</f>
        <v>0</v>
      </c>
      <c r="BD49" s="127">
        <f>IF(AZ49=4,G49,0)</f>
        <v>0</v>
      </c>
      <c r="BE49" s="127">
        <f>IF(AZ49=5,G49,0)</f>
        <v>0</v>
      </c>
      <c r="CZ49" s="127">
        <v>0</v>
      </c>
    </row>
    <row r="50" spans="1:104" x14ac:dyDescent="0.2">
      <c r="A50" s="149">
        <v>43</v>
      </c>
      <c r="B50" s="150" t="s">
        <v>153</v>
      </c>
      <c r="C50" s="151" t="s">
        <v>155</v>
      </c>
      <c r="D50" s="152" t="s">
        <v>67</v>
      </c>
      <c r="E50" s="153">
        <v>2</v>
      </c>
      <c r="F50" s="153">
        <v>0</v>
      </c>
      <c r="G50" s="154">
        <f>E50*F50</f>
        <v>0</v>
      </c>
      <c r="O50" s="148">
        <v>2</v>
      </c>
      <c r="AA50" s="127">
        <v>12</v>
      </c>
      <c r="AB50" s="127">
        <v>0</v>
      </c>
      <c r="AC50" s="127">
        <v>43</v>
      </c>
      <c r="AZ50" s="127">
        <v>4</v>
      </c>
      <c r="BA50" s="127">
        <f>IF(AZ50=1,G50,0)</f>
        <v>0</v>
      </c>
      <c r="BB50" s="127">
        <f>IF(AZ50=2,G50,0)</f>
        <v>0</v>
      </c>
      <c r="BC50" s="127">
        <f>IF(AZ50=3,G50,0)</f>
        <v>0</v>
      </c>
      <c r="BD50" s="127">
        <f>IF(AZ50=4,G50,0)</f>
        <v>0</v>
      </c>
      <c r="BE50" s="127">
        <f>IF(AZ50=5,G50,0)</f>
        <v>0</v>
      </c>
      <c r="CZ50" s="127">
        <v>0</v>
      </c>
    </row>
    <row r="51" spans="1:104" ht="22.5" x14ac:dyDescent="0.2">
      <c r="A51" s="149">
        <v>44</v>
      </c>
      <c r="B51" s="150" t="s">
        <v>153</v>
      </c>
      <c r="C51" s="151" t="s">
        <v>156</v>
      </c>
      <c r="D51" s="152" t="s">
        <v>67</v>
      </c>
      <c r="E51" s="153">
        <v>6</v>
      </c>
      <c r="F51" s="153">
        <v>0</v>
      </c>
      <c r="G51" s="154">
        <f>E51*F51</f>
        <v>0</v>
      </c>
      <c r="O51" s="148">
        <v>2</v>
      </c>
      <c r="AA51" s="127">
        <v>12</v>
      </c>
      <c r="AB51" s="127">
        <v>0</v>
      </c>
      <c r="AC51" s="127">
        <v>44</v>
      </c>
      <c r="AZ51" s="127">
        <v>4</v>
      </c>
      <c r="BA51" s="127">
        <f>IF(AZ51=1,G51,0)</f>
        <v>0</v>
      </c>
      <c r="BB51" s="127">
        <f>IF(AZ51=2,G51,0)</f>
        <v>0</v>
      </c>
      <c r="BC51" s="127">
        <f>IF(AZ51=3,G51,0)</f>
        <v>0</v>
      </c>
      <c r="BD51" s="127">
        <f>IF(AZ51=4,G51,0)</f>
        <v>0</v>
      </c>
      <c r="BE51" s="127">
        <f>IF(AZ51=5,G51,0)</f>
        <v>0</v>
      </c>
      <c r="CZ51" s="127">
        <v>0</v>
      </c>
    </row>
    <row r="52" spans="1:104" ht="22.5" x14ac:dyDescent="0.2">
      <c r="A52" s="149">
        <v>45</v>
      </c>
      <c r="B52" s="150" t="s">
        <v>157</v>
      </c>
      <c r="C52" s="151" t="s">
        <v>158</v>
      </c>
      <c r="D52" s="152" t="s">
        <v>120</v>
      </c>
      <c r="E52" s="153">
        <v>89</v>
      </c>
      <c r="F52" s="153">
        <v>0</v>
      </c>
      <c r="G52" s="154">
        <f>E52*F52</f>
        <v>0</v>
      </c>
      <c r="O52" s="148">
        <v>2</v>
      </c>
      <c r="AA52" s="127">
        <v>12</v>
      </c>
      <c r="AB52" s="127">
        <v>0</v>
      </c>
      <c r="AC52" s="127">
        <v>45</v>
      </c>
      <c r="AZ52" s="127">
        <v>4</v>
      </c>
      <c r="BA52" s="127">
        <f>IF(AZ52=1,G52,0)</f>
        <v>0</v>
      </c>
      <c r="BB52" s="127">
        <f>IF(AZ52=2,G52,0)</f>
        <v>0</v>
      </c>
      <c r="BC52" s="127">
        <f>IF(AZ52=3,G52,0)</f>
        <v>0</v>
      </c>
      <c r="BD52" s="127">
        <f>IF(AZ52=4,G52,0)</f>
        <v>0</v>
      </c>
      <c r="BE52" s="127">
        <f>IF(AZ52=5,G52,0)</f>
        <v>0</v>
      </c>
      <c r="CZ52" s="127">
        <v>1.3999999999999999E-4</v>
      </c>
    </row>
    <row r="53" spans="1:104" ht="22.5" x14ac:dyDescent="0.2">
      <c r="A53" s="149">
        <v>46</v>
      </c>
      <c r="B53" s="150" t="s">
        <v>159</v>
      </c>
      <c r="C53" s="151" t="s">
        <v>160</v>
      </c>
      <c r="D53" s="152" t="s">
        <v>120</v>
      </c>
      <c r="E53" s="153">
        <v>201</v>
      </c>
      <c r="F53" s="153">
        <v>0</v>
      </c>
      <c r="G53" s="154">
        <f>E53*F53</f>
        <v>0</v>
      </c>
      <c r="O53" s="148">
        <v>2</v>
      </c>
      <c r="AA53" s="127">
        <v>12</v>
      </c>
      <c r="AB53" s="127">
        <v>0</v>
      </c>
      <c r="AC53" s="127">
        <v>46</v>
      </c>
      <c r="AZ53" s="127">
        <v>4</v>
      </c>
      <c r="BA53" s="127">
        <f>IF(AZ53=1,G53,0)</f>
        <v>0</v>
      </c>
      <c r="BB53" s="127">
        <f>IF(AZ53=2,G53,0)</f>
        <v>0</v>
      </c>
      <c r="BC53" s="127">
        <f>IF(AZ53=3,G53,0)</f>
        <v>0</v>
      </c>
      <c r="BD53" s="127">
        <f>IF(AZ53=4,G53,0)</f>
        <v>0</v>
      </c>
      <c r="BE53" s="127">
        <f>IF(AZ53=5,G53,0)</f>
        <v>0</v>
      </c>
      <c r="CZ53" s="127">
        <v>1.6000000000000001E-4</v>
      </c>
    </row>
    <row r="54" spans="1:104" ht="22.5" x14ac:dyDescent="0.2">
      <c r="A54" s="149">
        <v>47</v>
      </c>
      <c r="B54" s="150" t="s">
        <v>161</v>
      </c>
      <c r="C54" s="151" t="s">
        <v>162</v>
      </c>
      <c r="D54" s="152" t="s">
        <v>120</v>
      </c>
      <c r="E54" s="153">
        <v>37</v>
      </c>
      <c r="F54" s="153">
        <v>0</v>
      </c>
      <c r="G54" s="154">
        <f>E54*F54</f>
        <v>0</v>
      </c>
      <c r="O54" s="148">
        <v>2</v>
      </c>
      <c r="AA54" s="127">
        <v>12</v>
      </c>
      <c r="AB54" s="127">
        <v>0</v>
      </c>
      <c r="AC54" s="127">
        <v>47</v>
      </c>
      <c r="AZ54" s="127">
        <v>4</v>
      </c>
      <c r="BA54" s="127">
        <f>IF(AZ54=1,G54,0)</f>
        <v>0</v>
      </c>
      <c r="BB54" s="127">
        <f>IF(AZ54=2,G54,0)</f>
        <v>0</v>
      </c>
      <c r="BC54" s="127">
        <f>IF(AZ54=3,G54,0)</f>
        <v>0</v>
      </c>
      <c r="BD54" s="127">
        <f>IF(AZ54=4,G54,0)</f>
        <v>0</v>
      </c>
      <c r="BE54" s="127">
        <f>IF(AZ54=5,G54,0)</f>
        <v>0</v>
      </c>
      <c r="CZ54" s="127">
        <v>1.7000000000000001E-4</v>
      </c>
    </row>
    <row r="55" spans="1:104" ht="22.5" x14ac:dyDescent="0.2">
      <c r="A55" s="149">
        <v>48</v>
      </c>
      <c r="B55" s="150" t="s">
        <v>163</v>
      </c>
      <c r="C55" s="151" t="s">
        <v>164</v>
      </c>
      <c r="D55" s="152" t="s">
        <v>120</v>
      </c>
      <c r="E55" s="153">
        <v>702</v>
      </c>
      <c r="F55" s="153">
        <v>0</v>
      </c>
      <c r="G55" s="154">
        <f>E55*F55</f>
        <v>0</v>
      </c>
      <c r="O55" s="148">
        <v>2</v>
      </c>
      <c r="AA55" s="127">
        <v>12</v>
      </c>
      <c r="AB55" s="127">
        <v>0</v>
      </c>
      <c r="AC55" s="127">
        <v>48</v>
      </c>
      <c r="AZ55" s="127">
        <v>4</v>
      </c>
      <c r="BA55" s="127">
        <f>IF(AZ55=1,G55,0)</f>
        <v>0</v>
      </c>
      <c r="BB55" s="127">
        <f>IF(AZ55=2,G55,0)</f>
        <v>0</v>
      </c>
      <c r="BC55" s="127">
        <f>IF(AZ55=3,G55,0)</f>
        <v>0</v>
      </c>
      <c r="BD55" s="127">
        <f>IF(AZ55=4,G55,0)</f>
        <v>0</v>
      </c>
      <c r="BE55" s="127">
        <f>IF(AZ55=5,G55,0)</f>
        <v>0</v>
      </c>
      <c r="CZ55" s="127">
        <v>1.7000000000000001E-4</v>
      </c>
    </row>
    <row r="56" spans="1:104" ht="22.5" x14ac:dyDescent="0.2">
      <c r="A56" s="149">
        <v>49</v>
      </c>
      <c r="B56" s="150" t="s">
        <v>165</v>
      </c>
      <c r="C56" s="151" t="s">
        <v>166</v>
      </c>
      <c r="D56" s="152" t="s">
        <v>120</v>
      </c>
      <c r="E56" s="153">
        <v>637</v>
      </c>
      <c r="F56" s="153">
        <v>0</v>
      </c>
      <c r="G56" s="154">
        <f>E56*F56</f>
        <v>0</v>
      </c>
      <c r="O56" s="148">
        <v>2</v>
      </c>
      <c r="AA56" s="127">
        <v>12</v>
      </c>
      <c r="AB56" s="127">
        <v>0</v>
      </c>
      <c r="AC56" s="127">
        <v>49</v>
      </c>
      <c r="AZ56" s="127">
        <v>4</v>
      </c>
      <c r="BA56" s="127">
        <f>IF(AZ56=1,G56,0)</f>
        <v>0</v>
      </c>
      <c r="BB56" s="127">
        <f>IF(AZ56=2,G56,0)</f>
        <v>0</v>
      </c>
      <c r="BC56" s="127">
        <f>IF(AZ56=3,G56,0)</f>
        <v>0</v>
      </c>
      <c r="BD56" s="127">
        <f>IF(AZ56=4,G56,0)</f>
        <v>0</v>
      </c>
      <c r="BE56" s="127">
        <f>IF(AZ56=5,G56,0)</f>
        <v>0</v>
      </c>
      <c r="CZ56" s="127">
        <v>2.3000000000000001E-4</v>
      </c>
    </row>
    <row r="57" spans="1:104" ht="22.5" x14ac:dyDescent="0.2">
      <c r="A57" s="149">
        <v>50</v>
      </c>
      <c r="B57" s="150" t="s">
        <v>167</v>
      </c>
      <c r="C57" s="151" t="s">
        <v>168</v>
      </c>
      <c r="D57" s="152" t="s">
        <v>120</v>
      </c>
      <c r="E57" s="153">
        <v>62</v>
      </c>
      <c r="F57" s="153">
        <v>0</v>
      </c>
      <c r="G57" s="154">
        <f>E57*F57</f>
        <v>0</v>
      </c>
      <c r="O57" s="148">
        <v>2</v>
      </c>
      <c r="AA57" s="127">
        <v>12</v>
      </c>
      <c r="AB57" s="127">
        <v>0</v>
      </c>
      <c r="AC57" s="127">
        <v>50</v>
      </c>
      <c r="AZ57" s="127">
        <v>4</v>
      </c>
      <c r="BA57" s="127">
        <f>IF(AZ57=1,G57,0)</f>
        <v>0</v>
      </c>
      <c r="BB57" s="127">
        <f>IF(AZ57=2,G57,0)</f>
        <v>0</v>
      </c>
      <c r="BC57" s="127">
        <f>IF(AZ57=3,G57,0)</f>
        <v>0</v>
      </c>
      <c r="BD57" s="127">
        <f>IF(AZ57=4,G57,0)</f>
        <v>0</v>
      </c>
      <c r="BE57" s="127">
        <f>IF(AZ57=5,G57,0)</f>
        <v>0</v>
      </c>
      <c r="CZ57" s="127">
        <v>2.2000000000000001E-4</v>
      </c>
    </row>
    <row r="58" spans="1:104" ht="22.5" x14ac:dyDescent="0.2">
      <c r="A58" s="149">
        <v>51</v>
      </c>
      <c r="B58" s="150" t="s">
        <v>169</v>
      </c>
      <c r="C58" s="151" t="s">
        <v>170</v>
      </c>
      <c r="D58" s="152" t="s">
        <v>120</v>
      </c>
      <c r="E58" s="153">
        <v>31</v>
      </c>
      <c r="F58" s="153">
        <v>0</v>
      </c>
      <c r="G58" s="154">
        <f>E58*F58</f>
        <v>0</v>
      </c>
      <c r="O58" s="148">
        <v>2</v>
      </c>
      <c r="AA58" s="127">
        <v>12</v>
      </c>
      <c r="AB58" s="127">
        <v>0</v>
      </c>
      <c r="AC58" s="127">
        <v>51</v>
      </c>
      <c r="AZ58" s="127">
        <v>4</v>
      </c>
      <c r="BA58" s="127">
        <f>IF(AZ58=1,G58,0)</f>
        <v>0</v>
      </c>
      <c r="BB58" s="127">
        <f>IF(AZ58=2,G58,0)</f>
        <v>0</v>
      </c>
      <c r="BC58" s="127">
        <f>IF(AZ58=3,G58,0)</f>
        <v>0</v>
      </c>
      <c r="BD58" s="127">
        <f>IF(AZ58=4,G58,0)</f>
        <v>0</v>
      </c>
      <c r="BE58" s="127">
        <f>IF(AZ58=5,G58,0)</f>
        <v>0</v>
      </c>
      <c r="CZ58" s="127">
        <v>4.2999999999999999E-4</v>
      </c>
    </row>
    <row r="59" spans="1:104" ht="22.5" x14ac:dyDescent="0.2">
      <c r="A59" s="149">
        <v>52</v>
      </c>
      <c r="B59" s="150" t="s">
        <v>171</v>
      </c>
      <c r="C59" s="151" t="s">
        <v>172</v>
      </c>
      <c r="D59" s="152" t="s">
        <v>120</v>
      </c>
      <c r="E59" s="153">
        <v>69</v>
      </c>
      <c r="F59" s="153">
        <v>0</v>
      </c>
      <c r="G59" s="154">
        <f>E59*F59</f>
        <v>0</v>
      </c>
      <c r="O59" s="148">
        <v>2</v>
      </c>
      <c r="AA59" s="127">
        <v>12</v>
      </c>
      <c r="AB59" s="127">
        <v>0</v>
      </c>
      <c r="AC59" s="127">
        <v>52</v>
      </c>
      <c r="AZ59" s="127">
        <v>4</v>
      </c>
      <c r="BA59" s="127">
        <f>IF(AZ59=1,G59,0)</f>
        <v>0</v>
      </c>
      <c r="BB59" s="127">
        <f>IF(AZ59=2,G59,0)</f>
        <v>0</v>
      </c>
      <c r="BC59" s="127">
        <f>IF(AZ59=3,G59,0)</f>
        <v>0</v>
      </c>
      <c r="BD59" s="127">
        <f>IF(AZ59=4,G59,0)</f>
        <v>0</v>
      </c>
      <c r="BE59" s="127">
        <f>IF(AZ59=5,G59,0)</f>
        <v>0</v>
      </c>
      <c r="CZ59" s="127">
        <v>3.0000000000000001E-5</v>
      </c>
    </row>
    <row r="60" spans="1:104" ht="22.5" x14ac:dyDescent="0.2">
      <c r="A60" s="149">
        <v>53</v>
      </c>
      <c r="B60" s="150" t="s">
        <v>173</v>
      </c>
      <c r="C60" s="151" t="s">
        <v>174</v>
      </c>
      <c r="D60" s="152" t="s">
        <v>120</v>
      </c>
      <c r="E60" s="153">
        <v>27</v>
      </c>
      <c r="F60" s="153">
        <v>0</v>
      </c>
      <c r="G60" s="154">
        <f>E60*F60</f>
        <v>0</v>
      </c>
      <c r="O60" s="148">
        <v>2</v>
      </c>
      <c r="AA60" s="127">
        <v>12</v>
      </c>
      <c r="AB60" s="127">
        <v>0</v>
      </c>
      <c r="AC60" s="127">
        <v>53</v>
      </c>
      <c r="AZ60" s="127">
        <v>4</v>
      </c>
      <c r="BA60" s="127">
        <f>IF(AZ60=1,G60,0)</f>
        <v>0</v>
      </c>
      <c r="BB60" s="127">
        <f>IF(AZ60=2,G60,0)</f>
        <v>0</v>
      </c>
      <c r="BC60" s="127">
        <f>IF(AZ60=3,G60,0)</f>
        <v>0</v>
      </c>
      <c r="BD60" s="127">
        <f>IF(AZ60=4,G60,0)</f>
        <v>0</v>
      </c>
      <c r="BE60" s="127">
        <f>IF(AZ60=5,G60,0)</f>
        <v>0</v>
      </c>
      <c r="CZ60" s="127">
        <v>5.0000000000000002E-5</v>
      </c>
    </row>
    <row r="61" spans="1:104" ht="22.5" x14ac:dyDescent="0.2">
      <c r="A61" s="149">
        <v>54</v>
      </c>
      <c r="B61" s="150" t="s">
        <v>175</v>
      </c>
      <c r="C61" s="151" t="s">
        <v>176</v>
      </c>
      <c r="D61" s="152" t="s">
        <v>120</v>
      </c>
      <c r="E61" s="153">
        <v>36</v>
      </c>
      <c r="F61" s="153">
        <v>0</v>
      </c>
      <c r="G61" s="154">
        <f>E61*F61</f>
        <v>0</v>
      </c>
      <c r="O61" s="148">
        <v>2</v>
      </c>
      <c r="AA61" s="127">
        <v>12</v>
      </c>
      <c r="AB61" s="127">
        <v>0</v>
      </c>
      <c r="AC61" s="127">
        <v>54</v>
      </c>
      <c r="AZ61" s="127">
        <v>4</v>
      </c>
      <c r="BA61" s="127">
        <f>IF(AZ61=1,G61,0)</f>
        <v>0</v>
      </c>
      <c r="BB61" s="127">
        <f>IF(AZ61=2,G61,0)</f>
        <v>0</v>
      </c>
      <c r="BC61" s="127">
        <f>IF(AZ61=3,G61,0)</f>
        <v>0</v>
      </c>
      <c r="BD61" s="127">
        <f>IF(AZ61=4,G61,0)</f>
        <v>0</v>
      </c>
      <c r="BE61" s="127">
        <f>IF(AZ61=5,G61,0)</f>
        <v>0</v>
      </c>
      <c r="CZ61" s="127">
        <v>1.2999999999999999E-4</v>
      </c>
    </row>
    <row r="62" spans="1:104" x14ac:dyDescent="0.2">
      <c r="A62" s="149">
        <v>55</v>
      </c>
      <c r="B62" s="150" t="s">
        <v>177</v>
      </c>
      <c r="C62" s="151" t="s">
        <v>178</v>
      </c>
      <c r="D62" s="152" t="s">
        <v>120</v>
      </c>
      <c r="E62" s="153">
        <v>674</v>
      </c>
      <c r="F62" s="153">
        <v>0</v>
      </c>
      <c r="G62" s="154">
        <f>E62*F62</f>
        <v>0</v>
      </c>
      <c r="O62" s="148">
        <v>2</v>
      </c>
      <c r="AA62" s="127">
        <v>12</v>
      </c>
      <c r="AB62" s="127">
        <v>0</v>
      </c>
      <c r="AC62" s="127">
        <v>55</v>
      </c>
      <c r="AZ62" s="127">
        <v>4</v>
      </c>
      <c r="BA62" s="127">
        <f>IF(AZ62=1,G62,0)</f>
        <v>0</v>
      </c>
      <c r="BB62" s="127">
        <f>IF(AZ62=2,G62,0)</f>
        <v>0</v>
      </c>
      <c r="BC62" s="127">
        <f>IF(AZ62=3,G62,0)</f>
        <v>0</v>
      </c>
      <c r="BD62" s="127">
        <f>IF(AZ62=4,G62,0)</f>
        <v>0</v>
      </c>
      <c r="BE62" s="127">
        <f>IF(AZ62=5,G62,0)</f>
        <v>0</v>
      </c>
      <c r="CZ62" s="127">
        <v>0</v>
      </c>
    </row>
    <row r="63" spans="1:104" x14ac:dyDescent="0.2">
      <c r="A63" s="149">
        <v>56</v>
      </c>
      <c r="B63" s="150" t="s">
        <v>179</v>
      </c>
      <c r="C63" s="151" t="s">
        <v>180</v>
      </c>
      <c r="D63" s="152" t="s">
        <v>120</v>
      </c>
      <c r="E63" s="153">
        <v>902</v>
      </c>
      <c r="F63" s="153">
        <v>0</v>
      </c>
      <c r="G63" s="154">
        <f>E63*F63</f>
        <v>0</v>
      </c>
      <c r="O63" s="148">
        <v>2</v>
      </c>
      <c r="AA63" s="127">
        <v>12</v>
      </c>
      <c r="AB63" s="127">
        <v>0</v>
      </c>
      <c r="AC63" s="127">
        <v>56</v>
      </c>
      <c r="AZ63" s="127">
        <v>4</v>
      </c>
      <c r="BA63" s="127">
        <f>IF(AZ63=1,G63,0)</f>
        <v>0</v>
      </c>
      <c r="BB63" s="127">
        <f>IF(AZ63=2,G63,0)</f>
        <v>0</v>
      </c>
      <c r="BC63" s="127">
        <f>IF(AZ63=3,G63,0)</f>
        <v>0</v>
      </c>
      <c r="BD63" s="127">
        <f>IF(AZ63=4,G63,0)</f>
        <v>0</v>
      </c>
      <c r="BE63" s="127">
        <f>IF(AZ63=5,G63,0)</f>
        <v>0</v>
      </c>
      <c r="CZ63" s="127">
        <v>0</v>
      </c>
    </row>
    <row r="64" spans="1:104" x14ac:dyDescent="0.2">
      <c r="A64" s="149">
        <v>57</v>
      </c>
      <c r="B64" s="150" t="s">
        <v>181</v>
      </c>
      <c r="C64" s="151" t="s">
        <v>182</v>
      </c>
      <c r="D64" s="152" t="s">
        <v>67</v>
      </c>
      <c r="E64" s="153">
        <v>1</v>
      </c>
      <c r="F64" s="153">
        <v>0</v>
      </c>
      <c r="G64" s="154">
        <f>E64*F64</f>
        <v>0</v>
      </c>
      <c r="O64" s="148">
        <v>2</v>
      </c>
      <c r="AA64" s="127">
        <v>12</v>
      </c>
      <c r="AB64" s="127">
        <v>0</v>
      </c>
      <c r="AC64" s="127">
        <v>57</v>
      </c>
      <c r="AZ64" s="127">
        <v>4</v>
      </c>
      <c r="BA64" s="127">
        <f>IF(AZ64=1,G64,0)</f>
        <v>0</v>
      </c>
      <c r="BB64" s="127">
        <f>IF(AZ64=2,G64,0)</f>
        <v>0</v>
      </c>
      <c r="BC64" s="127">
        <f>IF(AZ64=3,G64,0)</f>
        <v>0</v>
      </c>
      <c r="BD64" s="127">
        <f>IF(AZ64=4,G64,0)</f>
        <v>0</v>
      </c>
      <c r="BE64" s="127">
        <f>IF(AZ64=5,G64,0)</f>
        <v>0</v>
      </c>
      <c r="CZ64" s="127">
        <v>0</v>
      </c>
    </row>
    <row r="65" spans="1:104" x14ac:dyDescent="0.2">
      <c r="A65" s="149">
        <v>58</v>
      </c>
      <c r="B65" s="150" t="s">
        <v>183</v>
      </c>
      <c r="C65" s="151" t="s">
        <v>184</v>
      </c>
      <c r="D65" s="152" t="s">
        <v>81</v>
      </c>
      <c r="E65" s="153">
        <v>1600</v>
      </c>
      <c r="F65" s="153">
        <v>0</v>
      </c>
      <c r="G65" s="154">
        <f>E65*F65</f>
        <v>0</v>
      </c>
      <c r="O65" s="148">
        <v>2</v>
      </c>
      <c r="AA65" s="127">
        <v>12</v>
      </c>
      <c r="AB65" s="127">
        <v>0</v>
      </c>
      <c r="AC65" s="127">
        <v>58</v>
      </c>
      <c r="AZ65" s="127">
        <v>4</v>
      </c>
      <c r="BA65" s="127">
        <f>IF(AZ65=1,G65,0)</f>
        <v>0</v>
      </c>
      <c r="BB65" s="127">
        <f>IF(AZ65=2,G65,0)</f>
        <v>0</v>
      </c>
      <c r="BC65" s="127">
        <f>IF(AZ65=3,G65,0)</f>
        <v>0</v>
      </c>
      <c r="BD65" s="127">
        <f>IF(AZ65=4,G65,0)</f>
        <v>0</v>
      </c>
      <c r="BE65" s="127">
        <f>IF(AZ65=5,G65,0)</f>
        <v>0</v>
      </c>
      <c r="CZ65" s="127">
        <v>0</v>
      </c>
    </row>
    <row r="66" spans="1:104" x14ac:dyDescent="0.2">
      <c r="A66" s="149">
        <v>59</v>
      </c>
      <c r="B66" s="150" t="s">
        <v>185</v>
      </c>
      <c r="C66" s="151" t="s">
        <v>186</v>
      </c>
      <c r="D66" s="152" t="s">
        <v>81</v>
      </c>
      <c r="E66" s="153">
        <v>10</v>
      </c>
      <c r="F66" s="153">
        <v>0</v>
      </c>
      <c r="G66" s="154">
        <f>E66*F66</f>
        <v>0</v>
      </c>
      <c r="O66" s="148">
        <v>2</v>
      </c>
      <c r="AA66" s="127">
        <v>12</v>
      </c>
      <c r="AB66" s="127">
        <v>0</v>
      </c>
      <c r="AC66" s="127">
        <v>59</v>
      </c>
      <c r="AZ66" s="127">
        <v>4</v>
      </c>
      <c r="BA66" s="127">
        <f>IF(AZ66=1,G66,0)</f>
        <v>0</v>
      </c>
      <c r="BB66" s="127">
        <f>IF(AZ66=2,G66,0)</f>
        <v>0</v>
      </c>
      <c r="BC66" s="127">
        <f>IF(AZ66=3,G66,0)</f>
        <v>0</v>
      </c>
      <c r="BD66" s="127">
        <f>IF(AZ66=4,G66,0)</f>
        <v>0</v>
      </c>
      <c r="BE66" s="127">
        <f>IF(AZ66=5,G66,0)</f>
        <v>0</v>
      </c>
      <c r="CZ66" s="127">
        <v>0</v>
      </c>
    </row>
    <row r="67" spans="1:104" x14ac:dyDescent="0.2">
      <c r="A67" s="149">
        <v>60</v>
      </c>
      <c r="B67" s="150" t="s">
        <v>187</v>
      </c>
      <c r="C67" s="151" t="s">
        <v>188</v>
      </c>
      <c r="D67" s="152" t="s">
        <v>81</v>
      </c>
      <c r="E67" s="153">
        <v>4</v>
      </c>
      <c r="F67" s="153">
        <v>0</v>
      </c>
      <c r="G67" s="154">
        <f>E67*F67</f>
        <v>0</v>
      </c>
      <c r="O67" s="148">
        <v>2</v>
      </c>
      <c r="AA67" s="127">
        <v>12</v>
      </c>
      <c r="AB67" s="127">
        <v>0</v>
      </c>
      <c r="AC67" s="127">
        <v>60</v>
      </c>
      <c r="AZ67" s="127">
        <v>4</v>
      </c>
      <c r="BA67" s="127">
        <f>IF(AZ67=1,G67,0)</f>
        <v>0</v>
      </c>
      <c r="BB67" s="127">
        <f>IF(AZ67=2,G67,0)</f>
        <v>0</v>
      </c>
      <c r="BC67" s="127">
        <f>IF(AZ67=3,G67,0)</f>
        <v>0</v>
      </c>
      <c r="BD67" s="127">
        <f>IF(AZ67=4,G67,0)</f>
        <v>0</v>
      </c>
      <c r="BE67" s="127">
        <f>IF(AZ67=5,G67,0)</f>
        <v>0</v>
      </c>
      <c r="CZ67" s="127">
        <v>0</v>
      </c>
    </row>
    <row r="68" spans="1:104" x14ac:dyDescent="0.2">
      <c r="A68" s="149">
        <v>61</v>
      </c>
      <c r="B68" s="150" t="s">
        <v>189</v>
      </c>
      <c r="C68" s="151" t="s">
        <v>190</v>
      </c>
      <c r="D68" s="152" t="s">
        <v>191</v>
      </c>
      <c r="E68" s="153">
        <v>0.3</v>
      </c>
      <c r="F68" s="153">
        <v>0</v>
      </c>
      <c r="G68" s="154">
        <f>E68*F68</f>
        <v>0</v>
      </c>
      <c r="O68" s="148">
        <v>2</v>
      </c>
      <c r="AA68" s="127">
        <v>12</v>
      </c>
      <c r="AB68" s="127">
        <v>1</v>
      </c>
      <c r="AC68" s="127">
        <v>61</v>
      </c>
      <c r="AZ68" s="127">
        <v>3</v>
      </c>
      <c r="BA68" s="127">
        <f>IF(AZ68=1,G68,0)</f>
        <v>0</v>
      </c>
      <c r="BB68" s="127">
        <f>IF(AZ68=2,G68,0)</f>
        <v>0</v>
      </c>
      <c r="BC68" s="127">
        <f>IF(AZ68=3,G68,0)</f>
        <v>0</v>
      </c>
      <c r="BD68" s="127">
        <f>IF(AZ68=4,G68,0)</f>
        <v>0</v>
      </c>
      <c r="BE68" s="127">
        <f>IF(AZ68=5,G68,0)</f>
        <v>0</v>
      </c>
      <c r="CZ68" s="127">
        <v>1</v>
      </c>
    </row>
    <row r="69" spans="1:104" x14ac:dyDescent="0.2">
      <c r="A69" s="149">
        <v>62</v>
      </c>
      <c r="B69" s="150" t="s">
        <v>192</v>
      </c>
      <c r="C69" s="151" t="s">
        <v>193</v>
      </c>
      <c r="D69" s="152" t="s">
        <v>120</v>
      </c>
      <c r="E69" s="153">
        <v>450</v>
      </c>
      <c r="F69" s="153">
        <v>0</v>
      </c>
      <c r="G69" s="154">
        <f>E69*F69</f>
        <v>0</v>
      </c>
      <c r="O69" s="148">
        <v>2</v>
      </c>
      <c r="AA69" s="127">
        <v>12</v>
      </c>
      <c r="AB69" s="127">
        <v>0</v>
      </c>
      <c r="AC69" s="127">
        <v>62</v>
      </c>
      <c r="AZ69" s="127">
        <v>4</v>
      </c>
      <c r="BA69" s="127">
        <f>IF(AZ69=1,G69,0)</f>
        <v>0</v>
      </c>
      <c r="BB69" s="127">
        <f>IF(AZ69=2,G69,0)</f>
        <v>0</v>
      </c>
      <c r="BC69" s="127">
        <f>IF(AZ69=3,G69,0)</f>
        <v>0</v>
      </c>
      <c r="BD69" s="127">
        <f>IF(AZ69=4,G69,0)</f>
        <v>0</v>
      </c>
      <c r="BE69" s="127">
        <f>IF(AZ69=5,G69,0)</f>
        <v>0</v>
      </c>
      <c r="CZ69" s="127">
        <v>1E-4</v>
      </c>
    </row>
    <row r="70" spans="1:104" x14ac:dyDescent="0.2">
      <c r="A70" s="149">
        <v>63</v>
      </c>
      <c r="B70" s="150" t="s">
        <v>194</v>
      </c>
      <c r="C70" s="151" t="s">
        <v>195</v>
      </c>
      <c r="D70" s="152" t="s">
        <v>67</v>
      </c>
      <c r="E70" s="153">
        <v>1</v>
      </c>
      <c r="F70" s="153">
        <v>0</v>
      </c>
      <c r="G70" s="154">
        <f>E70*F70</f>
        <v>0</v>
      </c>
      <c r="O70" s="148">
        <v>2</v>
      </c>
      <c r="AA70" s="127">
        <v>12</v>
      </c>
      <c r="AB70" s="127">
        <v>0</v>
      </c>
      <c r="AC70" s="127">
        <v>63</v>
      </c>
      <c r="AZ70" s="127">
        <v>4</v>
      </c>
      <c r="BA70" s="127">
        <f>IF(AZ70=1,G70,0)</f>
        <v>0</v>
      </c>
      <c r="BB70" s="127">
        <f>IF(AZ70=2,G70,0)</f>
        <v>0</v>
      </c>
      <c r="BC70" s="127">
        <f>IF(AZ70=3,G70,0)</f>
        <v>0</v>
      </c>
      <c r="BD70" s="127">
        <f>IF(AZ70=4,G70,0)</f>
        <v>0</v>
      </c>
      <c r="BE70" s="127">
        <f>IF(AZ70=5,G70,0)</f>
        <v>0</v>
      </c>
      <c r="CZ70" s="127">
        <v>0</v>
      </c>
    </row>
    <row r="71" spans="1:104" ht="22.5" x14ac:dyDescent="0.2">
      <c r="A71" s="149">
        <v>64</v>
      </c>
      <c r="B71" s="150" t="s">
        <v>196</v>
      </c>
      <c r="C71" s="151" t="s">
        <v>197</v>
      </c>
      <c r="D71" s="152" t="s">
        <v>120</v>
      </c>
      <c r="E71" s="153">
        <v>112</v>
      </c>
      <c r="F71" s="153">
        <v>0</v>
      </c>
      <c r="G71" s="154">
        <f>E71*F71</f>
        <v>0</v>
      </c>
      <c r="O71" s="148">
        <v>2</v>
      </c>
      <c r="AA71" s="127">
        <v>12</v>
      </c>
      <c r="AB71" s="127">
        <v>0</v>
      </c>
      <c r="AC71" s="127">
        <v>64</v>
      </c>
      <c r="AZ71" s="127">
        <v>4</v>
      </c>
      <c r="BA71" s="127">
        <f>IF(AZ71=1,G71,0)</f>
        <v>0</v>
      </c>
      <c r="BB71" s="127">
        <f>IF(AZ71=2,G71,0)</f>
        <v>0</v>
      </c>
      <c r="BC71" s="127">
        <f>IF(AZ71=3,G71,0)</f>
        <v>0</v>
      </c>
      <c r="BD71" s="127">
        <f>IF(AZ71=4,G71,0)</f>
        <v>0</v>
      </c>
      <c r="BE71" s="127">
        <f>IF(AZ71=5,G71,0)</f>
        <v>0</v>
      </c>
      <c r="CZ71" s="127">
        <v>9.8999999999999999E-4</v>
      </c>
    </row>
    <row r="72" spans="1:104" ht="22.5" x14ac:dyDescent="0.2">
      <c r="A72" s="149">
        <v>65</v>
      </c>
      <c r="B72" s="150" t="s">
        <v>198</v>
      </c>
      <c r="C72" s="151" t="s">
        <v>199</v>
      </c>
      <c r="D72" s="152" t="s">
        <v>120</v>
      </c>
      <c r="E72" s="153">
        <v>21</v>
      </c>
      <c r="F72" s="153">
        <v>0</v>
      </c>
      <c r="G72" s="154">
        <f>E72*F72</f>
        <v>0</v>
      </c>
      <c r="O72" s="148">
        <v>2</v>
      </c>
      <c r="AA72" s="127">
        <v>12</v>
      </c>
      <c r="AB72" s="127">
        <v>0</v>
      </c>
      <c r="AC72" s="127">
        <v>65</v>
      </c>
      <c r="AZ72" s="127">
        <v>4</v>
      </c>
      <c r="BA72" s="127">
        <f>IF(AZ72=1,G72,0)</f>
        <v>0</v>
      </c>
      <c r="BB72" s="127">
        <f>IF(AZ72=2,G72,0)</f>
        <v>0</v>
      </c>
      <c r="BC72" s="127">
        <f>IF(AZ72=3,G72,0)</f>
        <v>0</v>
      </c>
      <c r="BD72" s="127">
        <f>IF(AZ72=4,G72,0)</f>
        <v>0</v>
      </c>
      <c r="BE72" s="127">
        <f>IF(AZ72=5,G72,0)</f>
        <v>0</v>
      </c>
      <c r="CZ72" s="127">
        <v>1.0499999999999999E-3</v>
      </c>
    </row>
    <row r="73" spans="1:104" x14ac:dyDescent="0.2">
      <c r="A73" s="149">
        <v>66</v>
      </c>
      <c r="B73" s="150" t="s">
        <v>200</v>
      </c>
      <c r="C73" s="151" t="s">
        <v>201</v>
      </c>
      <c r="D73" s="152" t="s">
        <v>67</v>
      </c>
      <c r="E73" s="153">
        <v>1</v>
      </c>
      <c r="F73" s="153">
        <v>0</v>
      </c>
      <c r="G73" s="154">
        <f>E73*F73</f>
        <v>0</v>
      </c>
      <c r="O73" s="148">
        <v>2</v>
      </c>
      <c r="AA73" s="127">
        <v>12</v>
      </c>
      <c r="AB73" s="127">
        <v>0</v>
      </c>
      <c r="AC73" s="127">
        <v>66</v>
      </c>
      <c r="AZ73" s="127">
        <v>4</v>
      </c>
      <c r="BA73" s="127">
        <f>IF(AZ73=1,G73,0)</f>
        <v>0</v>
      </c>
      <c r="BB73" s="127">
        <f>IF(AZ73=2,G73,0)</f>
        <v>0</v>
      </c>
      <c r="BC73" s="127">
        <f>IF(AZ73=3,G73,0)</f>
        <v>0</v>
      </c>
      <c r="BD73" s="127">
        <f>IF(AZ73=4,G73,0)</f>
        <v>0</v>
      </c>
      <c r="BE73" s="127">
        <f>IF(AZ73=5,G73,0)</f>
        <v>0</v>
      </c>
      <c r="CZ73" s="127">
        <v>0</v>
      </c>
    </row>
    <row r="74" spans="1:104" ht="22.5" x14ac:dyDescent="0.2">
      <c r="A74" s="149">
        <v>67</v>
      </c>
      <c r="B74" s="150" t="s">
        <v>202</v>
      </c>
      <c r="C74" s="151" t="s">
        <v>203</v>
      </c>
      <c r="D74" s="152" t="s">
        <v>120</v>
      </c>
      <c r="E74" s="153">
        <v>70</v>
      </c>
      <c r="F74" s="153">
        <v>0</v>
      </c>
      <c r="G74" s="154">
        <f>E74*F74</f>
        <v>0</v>
      </c>
      <c r="O74" s="148">
        <v>2</v>
      </c>
      <c r="AA74" s="127">
        <v>12</v>
      </c>
      <c r="AB74" s="127">
        <v>0</v>
      </c>
      <c r="AC74" s="127">
        <v>67</v>
      </c>
      <c r="AZ74" s="127">
        <v>4</v>
      </c>
      <c r="BA74" s="127">
        <f>IF(AZ74=1,G74,0)</f>
        <v>0</v>
      </c>
      <c r="BB74" s="127">
        <f>IF(AZ74=2,G74,0)</f>
        <v>0</v>
      </c>
      <c r="BC74" s="127">
        <f>IF(AZ74=3,G74,0)</f>
        <v>0</v>
      </c>
      <c r="BD74" s="127">
        <f>IF(AZ74=4,G74,0)</f>
        <v>0</v>
      </c>
      <c r="BE74" s="127">
        <f>IF(AZ74=5,G74,0)</f>
        <v>0</v>
      </c>
      <c r="CZ74" s="127">
        <v>1.1000000000000001E-3</v>
      </c>
    </row>
    <row r="75" spans="1:104" ht="22.5" x14ac:dyDescent="0.2">
      <c r="A75" s="149">
        <v>68</v>
      </c>
      <c r="B75" s="150" t="s">
        <v>204</v>
      </c>
      <c r="C75" s="151" t="s">
        <v>205</v>
      </c>
      <c r="D75" s="152" t="s">
        <v>120</v>
      </c>
      <c r="E75" s="153">
        <v>162</v>
      </c>
      <c r="F75" s="153">
        <v>0</v>
      </c>
      <c r="G75" s="154">
        <f>E75*F75</f>
        <v>0</v>
      </c>
      <c r="O75" s="148">
        <v>2</v>
      </c>
      <c r="AA75" s="127">
        <v>12</v>
      </c>
      <c r="AB75" s="127">
        <v>0</v>
      </c>
      <c r="AC75" s="127">
        <v>68</v>
      </c>
      <c r="AZ75" s="127">
        <v>4</v>
      </c>
      <c r="BA75" s="127">
        <f>IF(AZ75=1,G75,0)</f>
        <v>0</v>
      </c>
      <c r="BB75" s="127">
        <f>IF(AZ75=2,G75,0)</f>
        <v>0</v>
      </c>
      <c r="BC75" s="127">
        <f>IF(AZ75=3,G75,0)</f>
        <v>0</v>
      </c>
      <c r="BD75" s="127">
        <f>IF(AZ75=4,G75,0)</f>
        <v>0</v>
      </c>
      <c r="BE75" s="127">
        <f>IF(AZ75=5,G75,0)</f>
        <v>0</v>
      </c>
      <c r="CZ75" s="127">
        <v>1.6999999999999999E-3</v>
      </c>
    </row>
    <row r="76" spans="1:104" ht="22.5" x14ac:dyDescent="0.2">
      <c r="A76" s="149">
        <v>69</v>
      </c>
      <c r="B76" s="150" t="s">
        <v>206</v>
      </c>
      <c r="C76" s="151" t="s">
        <v>207</v>
      </c>
      <c r="D76" s="152" t="s">
        <v>81</v>
      </c>
      <c r="E76" s="153">
        <v>1</v>
      </c>
      <c r="F76" s="153">
        <v>0</v>
      </c>
      <c r="G76" s="154">
        <f>E76*F76</f>
        <v>0</v>
      </c>
      <c r="O76" s="148">
        <v>2</v>
      </c>
      <c r="AA76" s="127">
        <v>12</v>
      </c>
      <c r="AB76" s="127">
        <v>0</v>
      </c>
      <c r="AC76" s="127">
        <v>69</v>
      </c>
      <c r="AZ76" s="127">
        <v>4</v>
      </c>
      <c r="BA76" s="127">
        <f>IF(AZ76=1,G76,0)</f>
        <v>0</v>
      </c>
      <c r="BB76" s="127">
        <f>IF(AZ76=2,G76,0)</f>
        <v>0</v>
      </c>
      <c r="BC76" s="127">
        <f>IF(AZ76=3,G76,0)</f>
        <v>0</v>
      </c>
      <c r="BD76" s="127">
        <f>IF(AZ76=4,G76,0)</f>
        <v>0</v>
      </c>
      <c r="BE76" s="127">
        <f>IF(AZ76=5,G76,0)</f>
        <v>0</v>
      </c>
      <c r="CZ76" s="127">
        <v>5.0200000000000002E-3</v>
      </c>
    </row>
    <row r="77" spans="1:104" ht="22.5" x14ac:dyDescent="0.2">
      <c r="A77" s="149">
        <v>70</v>
      </c>
      <c r="B77" s="150" t="s">
        <v>208</v>
      </c>
      <c r="C77" s="151" t="s">
        <v>209</v>
      </c>
      <c r="D77" s="152" t="s">
        <v>81</v>
      </c>
      <c r="E77" s="153">
        <v>7</v>
      </c>
      <c r="F77" s="153">
        <v>0</v>
      </c>
      <c r="G77" s="154">
        <f>E77*F77</f>
        <v>0</v>
      </c>
      <c r="O77" s="148">
        <v>2</v>
      </c>
      <c r="AA77" s="127">
        <v>12</v>
      </c>
      <c r="AB77" s="127">
        <v>0</v>
      </c>
      <c r="AC77" s="127">
        <v>70</v>
      </c>
      <c r="AZ77" s="127">
        <v>4</v>
      </c>
      <c r="BA77" s="127">
        <f>IF(AZ77=1,G77,0)</f>
        <v>0</v>
      </c>
      <c r="BB77" s="127">
        <f>IF(AZ77=2,G77,0)</f>
        <v>0</v>
      </c>
      <c r="BC77" s="127">
        <f>IF(AZ77=3,G77,0)</f>
        <v>0</v>
      </c>
      <c r="BD77" s="127">
        <f>IF(AZ77=4,G77,0)</f>
        <v>0</v>
      </c>
      <c r="BE77" s="127">
        <f>IF(AZ77=5,G77,0)</f>
        <v>0</v>
      </c>
      <c r="CZ77" s="127">
        <v>2.7999999999999998E-4</v>
      </c>
    </row>
    <row r="78" spans="1:104" ht="22.5" x14ac:dyDescent="0.2">
      <c r="A78" s="149">
        <v>71</v>
      </c>
      <c r="B78" s="150" t="s">
        <v>210</v>
      </c>
      <c r="C78" s="151" t="s">
        <v>211</v>
      </c>
      <c r="D78" s="152" t="s">
        <v>81</v>
      </c>
      <c r="E78" s="153">
        <v>32</v>
      </c>
      <c r="F78" s="153">
        <v>0</v>
      </c>
      <c r="G78" s="154">
        <f>E78*F78</f>
        <v>0</v>
      </c>
      <c r="O78" s="148">
        <v>2</v>
      </c>
      <c r="AA78" s="127">
        <v>12</v>
      </c>
      <c r="AB78" s="127">
        <v>0</v>
      </c>
      <c r="AC78" s="127">
        <v>71</v>
      </c>
      <c r="AZ78" s="127">
        <v>4</v>
      </c>
      <c r="BA78" s="127">
        <f>IF(AZ78=1,G78,0)</f>
        <v>0</v>
      </c>
      <c r="BB78" s="127">
        <f>IF(AZ78=2,G78,0)</f>
        <v>0</v>
      </c>
      <c r="BC78" s="127">
        <f>IF(AZ78=3,G78,0)</f>
        <v>0</v>
      </c>
      <c r="BD78" s="127">
        <f>IF(AZ78=4,G78,0)</f>
        <v>0</v>
      </c>
      <c r="BE78" s="127">
        <f>IF(AZ78=5,G78,0)</f>
        <v>0</v>
      </c>
      <c r="CZ78" s="127">
        <v>1.1E-4</v>
      </c>
    </row>
    <row r="79" spans="1:104" ht="22.5" x14ac:dyDescent="0.2">
      <c r="A79" s="149">
        <v>72</v>
      </c>
      <c r="B79" s="150" t="s">
        <v>212</v>
      </c>
      <c r="C79" s="151" t="s">
        <v>213</v>
      </c>
      <c r="D79" s="152" t="s">
        <v>81</v>
      </c>
      <c r="E79" s="153">
        <v>7</v>
      </c>
      <c r="F79" s="153">
        <v>0</v>
      </c>
      <c r="G79" s="154">
        <f>E79*F79</f>
        <v>0</v>
      </c>
      <c r="O79" s="148">
        <v>2</v>
      </c>
      <c r="AA79" s="127">
        <v>12</v>
      </c>
      <c r="AB79" s="127">
        <v>0</v>
      </c>
      <c r="AC79" s="127">
        <v>72</v>
      </c>
      <c r="AZ79" s="127">
        <v>4</v>
      </c>
      <c r="BA79" s="127">
        <f>IF(AZ79=1,G79,0)</f>
        <v>0</v>
      </c>
      <c r="BB79" s="127">
        <f>IF(AZ79=2,G79,0)</f>
        <v>0</v>
      </c>
      <c r="BC79" s="127">
        <f>IF(AZ79=3,G79,0)</f>
        <v>0</v>
      </c>
      <c r="BD79" s="127">
        <f>IF(AZ79=4,G79,0)</f>
        <v>0</v>
      </c>
      <c r="BE79" s="127">
        <f>IF(AZ79=5,G79,0)</f>
        <v>0</v>
      </c>
      <c r="CZ79" s="127">
        <v>2.0000000000000001E-4</v>
      </c>
    </row>
    <row r="80" spans="1:104" ht="22.5" x14ac:dyDescent="0.2">
      <c r="A80" s="149">
        <v>73</v>
      </c>
      <c r="B80" s="150" t="s">
        <v>214</v>
      </c>
      <c r="C80" s="151" t="s">
        <v>215</v>
      </c>
      <c r="D80" s="152" t="s">
        <v>81</v>
      </c>
      <c r="E80" s="153">
        <v>26</v>
      </c>
      <c r="F80" s="153">
        <v>0</v>
      </c>
      <c r="G80" s="154">
        <f>E80*F80</f>
        <v>0</v>
      </c>
      <c r="O80" s="148">
        <v>2</v>
      </c>
      <c r="AA80" s="127">
        <v>12</v>
      </c>
      <c r="AB80" s="127">
        <v>0</v>
      </c>
      <c r="AC80" s="127">
        <v>73</v>
      </c>
      <c r="AZ80" s="127">
        <v>4</v>
      </c>
      <c r="BA80" s="127">
        <f>IF(AZ80=1,G80,0)</f>
        <v>0</v>
      </c>
      <c r="BB80" s="127">
        <f>IF(AZ80=2,G80,0)</f>
        <v>0</v>
      </c>
      <c r="BC80" s="127">
        <f>IF(AZ80=3,G80,0)</f>
        <v>0</v>
      </c>
      <c r="BD80" s="127">
        <f>IF(AZ80=4,G80,0)</f>
        <v>0</v>
      </c>
      <c r="BE80" s="127">
        <f>IF(AZ80=5,G80,0)</f>
        <v>0</v>
      </c>
      <c r="CZ80" s="127">
        <v>2.1000000000000001E-4</v>
      </c>
    </row>
    <row r="81" spans="1:104" ht="22.5" x14ac:dyDescent="0.2">
      <c r="A81" s="149">
        <v>74</v>
      </c>
      <c r="B81" s="150" t="s">
        <v>216</v>
      </c>
      <c r="C81" s="151" t="s">
        <v>217</v>
      </c>
      <c r="D81" s="152" t="s">
        <v>81</v>
      </c>
      <c r="E81" s="153">
        <v>10</v>
      </c>
      <c r="F81" s="153">
        <v>0</v>
      </c>
      <c r="G81" s="154">
        <f>E81*F81</f>
        <v>0</v>
      </c>
      <c r="O81" s="148">
        <v>2</v>
      </c>
      <c r="AA81" s="127">
        <v>12</v>
      </c>
      <c r="AB81" s="127">
        <v>0</v>
      </c>
      <c r="AC81" s="127">
        <v>74</v>
      </c>
      <c r="AZ81" s="127">
        <v>4</v>
      </c>
      <c r="BA81" s="127">
        <f>IF(AZ81=1,G81,0)</f>
        <v>0</v>
      </c>
      <c r="BB81" s="127">
        <f>IF(AZ81=2,G81,0)</f>
        <v>0</v>
      </c>
      <c r="BC81" s="127">
        <f>IF(AZ81=3,G81,0)</f>
        <v>0</v>
      </c>
      <c r="BD81" s="127">
        <f>IF(AZ81=4,G81,0)</f>
        <v>0</v>
      </c>
      <c r="BE81" s="127">
        <f>IF(AZ81=5,G81,0)</f>
        <v>0</v>
      </c>
      <c r="CZ81" s="127">
        <v>2.9999999999999997E-4</v>
      </c>
    </row>
    <row r="82" spans="1:104" ht="22.5" x14ac:dyDescent="0.2">
      <c r="A82" s="149">
        <v>75</v>
      </c>
      <c r="B82" s="150" t="s">
        <v>218</v>
      </c>
      <c r="C82" s="151" t="s">
        <v>219</v>
      </c>
      <c r="D82" s="152" t="s">
        <v>81</v>
      </c>
      <c r="E82" s="153">
        <v>6</v>
      </c>
      <c r="F82" s="153">
        <v>0</v>
      </c>
      <c r="G82" s="154">
        <f>E82*F82</f>
        <v>0</v>
      </c>
      <c r="O82" s="148">
        <v>2</v>
      </c>
      <c r="AA82" s="127">
        <v>12</v>
      </c>
      <c r="AB82" s="127">
        <v>0</v>
      </c>
      <c r="AC82" s="127">
        <v>75</v>
      </c>
      <c r="AZ82" s="127">
        <v>4</v>
      </c>
      <c r="BA82" s="127">
        <f>IF(AZ82=1,G82,0)</f>
        <v>0</v>
      </c>
      <c r="BB82" s="127">
        <f>IF(AZ82=2,G82,0)</f>
        <v>0</v>
      </c>
      <c r="BC82" s="127">
        <f>IF(AZ82=3,G82,0)</f>
        <v>0</v>
      </c>
      <c r="BD82" s="127">
        <f>IF(AZ82=4,G82,0)</f>
        <v>0</v>
      </c>
      <c r="BE82" s="127">
        <f>IF(AZ82=5,G82,0)</f>
        <v>0</v>
      </c>
      <c r="CZ82" s="127">
        <v>2.2000000000000001E-4</v>
      </c>
    </row>
    <row r="83" spans="1:104" ht="22.5" x14ac:dyDescent="0.2">
      <c r="A83" s="149">
        <v>76</v>
      </c>
      <c r="B83" s="150" t="s">
        <v>220</v>
      </c>
      <c r="C83" s="151" t="s">
        <v>221</v>
      </c>
      <c r="D83" s="152" t="s">
        <v>81</v>
      </c>
      <c r="E83" s="153">
        <v>35</v>
      </c>
      <c r="F83" s="153">
        <v>0</v>
      </c>
      <c r="G83" s="154">
        <f>E83*F83</f>
        <v>0</v>
      </c>
      <c r="O83" s="148">
        <v>2</v>
      </c>
      <c r="AA83" s="127">
        <v>12</v>
      </c>
      <c r="AB83" s="127">
        <v>0</v>
      </c>
      <c r="AC83" s="127">
        <v>76</v>
      </c>
      <c r="AZ83" s="127">
        <v>4</v>
      </c>
      <c r="BA83" s="127">
        <f>IF(AZ83=1,G83,0)</f>
        <v>0</v>
      </c>
      <c r="BB83" s="127">
        <f>IF(AZ83=2,G83,0)</f>
        <v>0</v>
      </c>
      <c r="BC83" s="127">
        <f>IF(AZ83=3,G83,0)</f>
        <v>0</v>
      </c>
      <c r="BD83" s="127">
        <f>IF(AZ83=4,G83,0)</f>
        <v>0</v>
      </c>
      <c r="BE83" s="127">
        <f>IF(AZ83=5,G83,0)</f>
        <v>0</v>
      </c>
      <c r="CZ83" s="127">
        <v>2.5000000000000001E-4</v>
      </c>
    </row>
    <row r="84" spans="1:104" ht="22.5" x14ac:dyDescent="0.2">
      <c r="A84" s="149">
        <v>77</v>
      </c>
      <c r="B84" s="150" t="s">
        <v>222</v>
      </c>
      <c r="C84" s="151" t="s">
        <v>223</v>
      </c>
      <c r="D84" s="152" t="s">
        <v>81</v>
      </c>
      <c r="E84" s="153">
        <v>7</v>
      </c>
      <c r="F84" s="153">
        <v>0</v>
      </c>
      <c r="G84" s="154">
        <f>E84*F84</f>
        <v>0</v>
      </c>
      <c r="O84" s="148">
        <v>2</v>
      </c>
      <c r="AA84" s="127">
        <v>12</v>
      </c>
      <c r="AB84" s="127">
        <v>0</v>
      </c>
      <c r="AC84" s="127">
        <v>77</v>
      </c>
      <c r="AZ84" s="127">
        <v>4</v>
      </c>
      <c r="BA84" s="127">
        <f>IF(AZ84=1,G84,0)</f>
        <v>0</v>
      </c>
      <c r="BB84" s="127">
        <f>IF(AZ84=2,G84,0)</f>
        <v>0</v>
      </c>
      <c r="BC84" s="127">
        <f>IF(AZ84=3,G84,0)</f>
        <v>0</v>
      </c>
      <c r="BD84" s="127">
        <f>IF(AZ84=4,G84,0)</f>
        <v>0</v>
      </c>
      <c r="BE84" s="127">
        <f>IF(AZ84=5,G84,0)</f>
        <v>0</v>
      </c>
      <c r="CZ84" s="127">
        <v>3.64E-3</v>
      </c>
    </row>
    <row r="85" spans="1:104" ht="22.5" x14ac:dyDescent="0.2">
      <c r="A85" s="149">
        <v>78</v>
      </c>
      <c r="B85" s="150" t="s">
        <v>224</v>
      </c>
      <c r="C85" s="151" t="s">
        <v>225</v>
      </c>
      <c r="D85" s="152" t="s">
        <v>81</v>
      </c>
      <c r="E85" s="153">
        <v>7</v>
      </c>
      <c r="F85" s="153">
        <v>0</v>
      </c>
      <c r="G85" s="154">
        <f>E85*F85</f>
        <v>0</v>
      </c>
      <c r="O85" s="148">
        <v>2</v>
      </c>
      <c r="AA85" s="127">
        <v>12</v>
      </c>
      <c r="AB85" s="127">
        <v>0</v>
      </c>
      <c r="AC85" s="127">
        <v>78</v>
      </c>
      <c r="AZ85" s="127">
        <v>4</v>
      </c>
      <c r="BA85" s="127">
        <f>IF(AZ85=1,G85,0)</f>
        <v>0</v>
      </c>
      <c r="BB85" s="127">
        <f>IF(AZ85=2,G85,0)</f>
        <v>0</v>
      </c>
      <c r="BC85" s="127">
        <f>IF(AZ85=3,G85,0)</f>
        <v>0</v>
      </c>
      <c r="BD85" s="127">
        <f>IF(AZ85=4,G85,0)</f>
        <v>0</v>
      </c>
      <c r="BE85" s="127">
        <f>IF(AZ85=5,G85,0)</f>
        <v>0</v>
      </c>
      <c r="CZ85" s="127">
        <v>0</v>
      </c>
    </row>
    <row r="86" spans="1:104" x14ac:dyDescent="0.2">
      <c r="A86" s="149">
        <v>79</v>
      </c>
      <c r="B86" s="150" t="s">
        <v>226</v>
      </c>
      <c r="C86" s="151" t="s">
        <v>227</v>
      </c>
      <c r="D86" s="152" t="s">
        <v>81</v>
      </c>
      <c r="E86" s="153">
        <v>1</v>
      </c>
      <c r="F86" s="153">
        <v>0</v>
      </c>
      <c r="G86" s="154">
        <f>E86*F86</f>
        <v>0</v>
      </c>
      <c r="O86" s="148">
        <v>2</v>
      </c>
      <c r="AA86" s="127">
        <v>12</v>
      </c>
      <c r="AB86" s="127">
        <v>0</v>
      </c>
      <c r="AC86" s="127">
        <v>79</v>
      </c>
      <c r="AZ86" s="127">
        <v>4</v>
      </c>
      <c r="BA86" s="127">
        <f>IF(AZ86=1,G86,0)</f>
        <v>0</v>
      </c>
      <c r="BB86" s="127">
        <f>IF(AZ86=2,G86,0)</f>
        <v>0</v>
      </c>
      <c r="BC86" s="127">
        <f>IF(AZ86=3,G86,0)</f>
        <v>0</v>
      </c>
      <c r="BD86" s="127">
        <f>IF(AZ86=4,G86,0)</f>
        <v>0</v>
      </c>
      <c r="BE86" s="127">
        <f>IF(AZ86=5,G86,0)</f>
        <v>0</v>
      </c>
      <c r="CZ86" s="127">
        <v>0</v>
      </c>
    </row>
    <row r="87" spans="1:104" x14ac:dyDescent="0.2">
      <c r="A87" s="155"/>
      <c r="B87" s="156" t="s">
        <v>68</v>
      </c>
      <c r="C87" s="157" t="str">
        <f>CONCATENATE(B7," ",C7)</f>
        <v>M21 Elektromontáže</v>
      </c>
      <c r="D87" s="155"/>
      <c r="E87" s="158"/>
      <c r="F87" s="158"/>
      <c r="G87" s="159">
        <f>SUM(G7:G86)</f>
        <v>0</v>
      </c>
      <c r="O87" s="148">
        <v>4</v>
      </c>
      <c r="BA87" s="160">
        <f>SUM(BA7:BA86)</f>
        <v>0</v>
      </c>
      <c r="BB87" s="160">
        <f>SUM(BB7:BB86)</f>
        <v>0</v>
      </c>
      <c r="BC87" s="160">
        <f>SUM(BC7:BC86)</f>
        <v>0</v>
      </c>
      <c r="BD87" s="160">
        <f>SUM(BD7:BD86)</f>
        <v>0</v>
      </c>
      <c r="BE87" s="160">
        <f>SUM(BE7:BE86)</f>
        <v>0</v>
      </c>
    </row>
    <row r="88" spans="1:104" x14ac:dyDescent="0.2">
      <c r="E88" s="127"/>
    </row>
    <row r="89" spans="1:104" x14ac:dyDescent="0.2">
      <c r="E89" s="127"/>
    </row>
    <row r="90" spans="1:104" x14ac:dyDescent="0.2">
      <c r="E90" s="127"/>
    </row>
    <row r="91" spans="1:104" x14ac:dyDescent="0.2">
      <c r="E91" s="127"/>
    </row>
    <row r="92" spans="1:104" x14ac:dyDescent="0.2">
      <c r="E92" s="127"/>
    </row>
    <row r="93" spans="1:104" x14ac:dyDescent="0.2">
      <c r="E93" s="127"/>
    </row>
    <row r="94" spans="1:104" x14ac:dyDescent="0.2">
      <c r="E94" s="127"/>
    </row>
    <row r="95" spans="1:104" x14ac:dyDescent="0.2">
      <c r="E95" s="127"/>
    </row>
    <row r="96" spans="1:104" x14ac:dyDescent="0.2">
      <c r="E96" s="127"/>
    </row>
    <row r="97" spans="5:5" x14ac:dyDescent="0.2">
      <c r="E97" s="127"/>
    </row>
    <row r="98" spans="5:5" x14ac:dyDescent="0.2">
      <c r="E98" s="127"/>
    </row>
    <row r="99" spans="5:5" x14ac:dyDescent="0.2">
      <c r="E99" s="127"/>
    </row>
    <row r="100" spans="5:5" x14ac:dyDescent="0.2">
      <c r="E100" s="127"/>
    </row>
    <row r="101" spans="5:5" x14ac:dyDescent="0.2">
      <c r="E101" s="127"/>
    </row>
    <row r="102" spans="5:5" x14ac:dyDescent="0.2">
      <c r="E102" s="127"/>
    </row>
    <row r="103" spans="5:5" x14ac:dyDescent="0.2">
      <c r="E103" s="127"/>
    </row>
    <row r="104" spans="5:5" x14ac:dyDescent="0.2">
      <c r="E104" s="127"/>
    </row>
    <row r="105" spans="5:5" x14ac:dyDescent="0.2">
      <c r="E105" s="127"/>
    </row>
    <row r="106" spans="5:5" x14ac:dyDescent="0.2">
      <c r="E106" s="127"/>
    </row>
    <row r="107" spans="5:5" x14ac:dyDescent="0.2">
      <c r="E107" s="127"/>
    </row>
    <row r="108" spans="5:5" x14ac:dyDescent="0.2">
      <c r="E108" s="127"/>
    </row>
    <row r="109" spans="5:5" x14ac:dyDescent="0.2">
      <c r="E109" s="127"/>
    </row>
    <row r="110" spans="5:5" x14ac:dyDescent="0.2">
      <c r="E110" s="127"/>
    </row>
    <row r="111" spans="5:5" x14ac:dyDescent="0.2">
      <c r="E111" s="127"/>
    </row>
    <row r="112" spans="5:5" x14ac:dyDescent="0.2">
      <c r="E112" s="127"/>
    </row>
    <row r="113" spans="5:5" x14ac:dyDescent="0.2">
      <c r="E113" s="127"/>
    </row>
    <row r="114" spans="5:5" x14ac:dyDescent="0.2">
      <c r="E114" s="127"/>
    </row>
    <row r="115" spans="5:5" x14ac:dyDescent="0.2">
      <c r="E115" s="127"/>
    </row>
    <row r="116" spans="5:5" x14ac:dyDescent="0.2">
      <c r="E116" s="127"/>
    </row>
    <row r="117" spans="5:5" x14ac:dyDescent="0.2">
      <c r="E117" s="127"/>
    </row>
    <row r="118" spans="5:5" x14ac:dyDescent="0.2">
      <c r="E118" s="127"/>
    </row>
    <row r="119" spans="5:5" x14ac:dyDescent="0.2">
      <c r="E119" s="127"/>
    </row>
    <row r="120" spans="5:5" x14ac:dyDescent="0.2">
      <c r="E120" s="127"/>
    </row>
    <row r="121" spans="5:5" x14ac:dyDescent="0.2">
      <c r="E121" s="127"/>
    </row>
    <row r="122" spans="5:5" x14ac:dyDescent="0.2">
      <c r="E122" s="127"/>
    </row>
    <row r="123" spans="5:5" x14ac:dyDescent="0.2">
      <c r="E123" s="127"/>
    </row>
    <row r="124" spans="5:5" x14ac:dyDescent="0.2">
      <c r="E124" s="127"/>
    </row>
    <row r="125" spans="5:5" x14ac:dyDescent="0.2">
      <c r="E125" s="127"/>
    </row>
    <row r="126" spans="5:5" x14ac:dyDescent="0.2">
      <c r="E126" s="127"/>
    </row>
    <row r="127" spans="5:5" x14ac:dyDescent="0.2">
      <c r="E127" s="127"/>
    </row>
    <row r="128" spans="5:5" x14ac:dyDescent="0.2">
      <c r="E128" s="127"/>
    </row>
    <row r="129" spans="5:5" x14ac:dyDescent="0.2">
      <c r="E129" s="127"/>
    </row>
    <row r="130" spans="5:5" x14ac:dyDescent="0.2">
      <c r="E130" s="127"/>
    </row>
    <row r="131" spans="5:5" x14ac:dyDescent="0.2">
      <c r="E131" s="127"/>
    </row>
    <row r="132" spans="5:5" x14ac:dyDescent="0.2">
      <c r="E132" s="127"/>
    </row>
    <row r="133" spans="5:5" x14ac:dyDescent="0.2">
      <c r="E133" s="127"/>
    </row>
    <row r="134" spans="5:5" x14ac:dyDescent="0.2">
      <c r="E134" s="127"/>
    </row>
    <row r="135" spans="5:5" x14ac:dyDescent="0.2">
      <c r="E135" s="127"/>
    </row>
    <row r="136" spans="5:5" x14ac:dyDescent="0.2">
      <c r="E136" s="127"/>
    </row>
    <row r="137" spans="5:5" x14ac:dyDescent="0.2">
      <c r="E137" s="127"/>
    </row>
    <row r="138" spans="5:5" x14ac:dyDescent="0.2">
      <c r="E138" s="127"/>
    </row>
    <row r="139" spans="5:5" x14ac:dyDescent="0.2">
      <c r="E139" s="127"/>
    </row>
    <row r="140" spans="5:5" x14ac:dyDescent="0.2">
      <c r="E140" s="127"/>
    </row>
    <row r="141" spans="5:5" x14ac:dyDescent="0.2">
      <c r="E141" s="127"/>
    </row>
    <row r="142" spans="5:5" x14ac:dyDescent="0.2">
      <c r="E142" s="127"/>
    </row>
    <row r="143" spans="5:5" x14ac:dyDescent="0.2">
      <c r="E143" s="127"/>
    </row>
    <row r="144" spans="5:5" x14ac:dyDescent="0.2">
      <c r="E144" s="127"/>
    </row>
    <row r="145" spans="1:7" x14ac:dyDescent="0.2">
      <c r="E145" s="127"/>
    </row>
    <row r="146" spans="1:7" x14ac:dyDescent="0.2">
      <c r="A146" s="161"/>
      <c r="B146" s="161"/>
    </row>
    <row r="147" spans="1:7" x14ac:dyDescent="0.2">
      <c r="C147" s="162"/>
      <c r="D147" s="162"/>
      <c r="E147" s="163"/>
      <c r="F147" s="162"/>
      <c r="G147" s="164"/>
    </row>
    <row r="148" spans="1:7" x14ac:dyDescent="0.2">
      <c r="A148" s="161"/>
      <c r="B148" s="16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2019-12-16T07:13:03Z</dcterms:created>
  <dcterms:modified xsi:type="dcterms:W3CDTF">2019-12-16T07:15:17Z</dcterms:modified>
</cp:coreProperties>
</file>