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00_zatepleni_Jidelna_HK_OST\Stavebni_prace\01_priprava\2020_01_24_ZD\"/>
    </mc:Choice>
  </mc:AlternateContent>
  <xr:revisionPtr revIDLastSave="0" documentId="13_ncr:1_{F78BA059-5A15-4DDE-B25B-474975EB29E2}" xr6:coauthVersionLast="45" xr6:coauthVersionMax="45" xr10:uidLastSave="{00000000-0000-0000-0000-000000000000}"/>
  <bookViews>
    <workbookView xWindow="2250" yWindow="135" windowWidth="23715" windowHeight="15600" activeTab="3" xr2:uid="{00000000-000D-0000-FFFF-FFFF00000000}"/>
  </bookViews>
  <sheets>
    <sheet name="Stavba" sheetId="1" r:id="rId1"/>
    <sheet name="VzorPolozky" sheetId="10" state="hidden" r:id="rId2"/>
    <sheet name="001 01 Pol" sheetId="12" r:id="rId3"/>
    <sheet name="001 02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'001 01 Pol'!$1:$7</definedName>
    <definedName name="_xlnm.Print_Titles" localSheetId="3">'001 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'001 01 Pol'!$A$1:$X$31</definedName>
    <definedName name="_xlnm.Print_Area" localSheetId="3">'001 02 Pol'!$A$1:$X$516</definedName>
    <definedName name="_xlnm.Print_Area" localSheetId="0">Stavba!$A$1:$J$75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3" l="1"/>
  <c r="M9" i="13" s="1"/>
  <c r="I9" i="13"/>
  <c r="K9" i="13"/>
  <c r="O9" i="13"/>
  <c r="Q9" i="13"/>
  <c r="V9" i="13"/>
  <c r="G13" i="13"/>
  <c r="I13" i="13"/>
  <c r="K13" i="13"/>
  <c r="M13" i="13"/>
  <c r="O13" i="13"/>
  <c r="Q13" i="13"/>
  <c r="V13" i="13"/>
  <c r="G18" i="13"/>
  <c r="M18" i="13" s="1"/>
  <c r="I18" i="13"/>
  <c r="K18" i="13"/>
  <c r="O18" i="13"/>
  <c r="Q18" i="13"/>
  <c r="V18" i="13"/>
  <c r="G20" i="13"/>
  <c r="I20" i="13"/>
  <c r="K20" i="13"/>
  <c r="O20" i="13"/>
  <c r="Q20" i="13"/>
  <c r="V20" i="13"/>
  <c r="G25" i="13"/>
  <c r="M25" i="13" s="1"/>
  <c r="I25" i="13"/>
  <c r="K25" i="13"/>
  <c r="O25" i="13"/>
  <c r="Q25" i="13"/>
  <c r="V25" i="13"/>
  <c r="G28" i="13"/>
  <c r="M28" i="13" s="1"/>
  <c r="I28" i="13"/>
  <c r="K28" i="13"/>
  <c r="O28" i="13"/>
  <c r="Q28" i="13"/>
  <c r="V28" i="13"/>
  <c r="G30" i="13"/>
  <c r="I30" i="13"/>
  <c r="K30" i="13"/>
  <c r="M30" i="13"/>
  <c r="O30" i="13"/>
  <c r="Q30" i="13"/>
  <c r="V30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8" i="13"/>
  <c r="M38" i="13" s="1"/>
  <c r="I38" i="13"/>
  <c r="K38" i="13"/>
  <c r="O38" i="13"/>
  <c r="Q38" i="13"/>
  <c r="V38" i="13"/>
  <c r="G41" i="13"/>
  <c r="G37" i="13" s="1"/>
  <c r="I51" i="1" s="1"/>
  <c r="I41" i="13"/>
  <c r="K41" i="13"/>
  <c r="O41" i="13"/>
  <c r="Q41" i="13"/>
  <c r="V41" i="13"/>
  <c r="G43" i="13"/>
  <c r="I43" i="13"/>
  <c r="K43" i="13"/>
  <c r="M43" i="13"/>
  <c r="O43" i="13"/>
  <c r="Q43" i="13"/>
  <c r="V43" i="13"/>
  <c r="G45" i="13"/>
  <c r="M45" i="13" s="1"/>
  <c r="I45" i="13"/>
  <c r="K45" i="13"/>
  <c r="O45" i="13"/>
  <c r="Q45" i="13"/>
  <c r="V45" i="13"/>
  <c r="G51" i="13"/>
  <c r="M51" i="13" s="1"/>
  <c r="I51" i="13"/>
  <c r="K51" i="13"/>
  <c r="O51" i="13"/>
  <c r="Q51" i="13"/>
  <c r="V51" i="13"/>
  <c r="G59" i="13"/>
  <c r="I59" i="13"/>
  <c r="K59" i="13"/>
  <c r="M59" i="13"/>
  <c r="O59" i="13"/>
  <c r="Q59" i="13"/>
  <c r="V59" i="13"/>
  <c r="G61" i="13"/>
  <c r="M61" i="13" s="1"/>
  <c r="I61" i="13"/>
  <c r="K61" i="13"/>
  <c r="O61" i="13"/>
  <c r="Q61" i="13"/>
  <c r="V61" i="13"/>
  <c r="G63" i="13"/>
  <c r="M63" i="13" s="1"/>
  <c r="I63" i="13"/>
  <c r="K63" i="13"/>
  <c r="O63" i="13"/>
  <c r="Q63" i="13"/>
  <c r="V63" i="13"/>
  <c r="G65" i="13"/>
  <c r="I65" i="13"/>
  <c r="K65" i="13"/>
  <c r="O65" i="13"/>
  <c r="Q65" i="13"/>
  <c r="V65" i="13"/>
  <c r="G67" i="13"/>
  <c r="AF506" i="13" s="1"/>
  <c r="G42" i="1" s="1"/>
  <c r="I67" i="13"/>
  <c r="K67" i="13"/>
  <c r="O67" i="13"/>
  <c r="Q67" i="13"/>
  <c r="V67" i="13"/>
  <c r="G70" i="13"/>
  <c r="M70" i="13" s="1"/>
  <c r="I70" i="13"/>
  <c r="K70" i="13"/>
  <c r="O70" i="13"/>
  <c r="Q70" i="13"/>
  <c r="V70" i="13"/>
  <c r="G72" i="13"/>
  <c r="I72" i="13"/>
  <c r="K72" i="13"/>
  <c r="M72" i="13"/>
  <c r="O72" i="13"/>
  <c r="Q72" i="13"/>
  <c r="V72" i="13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78" i="13"/>
  <c r="I78" i="13"/>
  <c r="K78" i="13"/>
  <c r="M78" i="13"/>
  <c r="O78" i="13"/>
  <c r="Q78" i="13"/>
  <c r="V78" i="13"/>
  <c r="G82" i="13"/>
  <c r="G77" i="13" s="1"/>
  <c r="I53" i="1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6" i="13"/>
  <c r="M86" i="13" s="1"/>
  <c r="I86" i="13"/>
  <c r="K86" i="13"/>
  <c r="O86" i="13"/>
  <c r="Q86" i="13"/>
  <c r="V86" i="13"/>
  <c r="G89" i="13"/>
  <c r="M89" i="13" s="1"/>
  <c r="I89" i="13"/>
  <c r="K89" i="13"/>
  <c r="O89" i="13"/>
  <c r="Q89" i="13"/>
  <c r="V89" i="13"/>
  <c r="G91" i="13"/>
  <c r="M91" i="13" s="1"/>
  <c r="I91" i="13"/>
  <c r="K91" i="13"/>
  <c r="O91" i="13"/>
  <c r="Q91" i="13"/>
  <c r="V91" i="13"/>
  <c r="G94" i="13"/>
  <c r="M94" i="13" s="1"/>
  <c r="I94" i="13"/>
  <c r="K94" i="13"/>
  <c r="O94" i="13"/>
  <c r="Q94" i="13"/>
  <c r="V94" i="13"/>
  <c r="G97" i="13"/>
  <c r="M97" i="13" s="1"/>
  <c r="I97" i="13"/>
  <c r="K97" i="13"/>
  <c r="O97" i="13"/>
  <c r="Q97" i="13"/>
  <c r="V97" i="13"/>
  <c r="G99" i="13"/>
  <c r="M99" i="13" s="1"/>
  <c r="I99" i="13"/>
  <c r="K99" i="13"/>
  <c r="O99" i="13"/>
  <c r="Q99" i="13"/>
  <c r="V99" i="13"/>
  <c r="G101" i="13"/>
  <c r="M101" i="13" s="1"/>
  <c r="I101" i="13"/>
  <c r="K101" i="13"/>
  <c r="O101" i="13"/>
  <c r="Q101" i="13"/>
  <c r="Q93" i="13" s="1"/>
  <c r="V101" i="13"/>
  <c r="G104" i="13"/>
  <c r="M104" i="13" s="1"/>
  <c r="I104" i="13"/>
  <c r="K104" i="13"/>
  <c r="O104" i="13"/>
  <c r="Q104" i="13"/>
  <c r="V104" i="13"/>
  <c r="G107" i="13"/>
  <c r="M107" i="13" s="1"/>
  <c r="I107" i="13"/>
  <c r="K107" i="13"/>
  <c r="O107" i="13"/>
  <c r="Q107" i="13"/>
  <c r="V107" i="13"/>
  <c r="G109" i="13"/>
  <c r="M109" i="13" s="1"/>
  <c r="I109" i="13"/>
  <c r="K109" i="13"/>
  <c r="O109" i="13"/>
  <c r="Q109" i="13"/>
  <c r="V109" i="13"/>
  <c r="G112" i="13"/>
  <c r="M112" i="13" s="1"/>
  <c r="I112" i="13"/>
  <c r="K112" i="13"/>
  <c r="O112" i="13"/>
  <c r="Q112" i="13"/>
  <c r="V112" i="13"/>
  <c r="G115" i="13"/>
  <c r="M115" i="13" s="1"/>
  <c r="I115" i="13"/>
  <c r="K115" i="13"/>
  <c r="O115" i="13"/>
  <c r="Q115" i="13"/>
  <c r="V115" i="13"/>
  <c r="G117" i="13"/>
  <c r="I117" i="13"/>
  <c r="K117" i="13"/>
  <c r="O117" i="13"/>
  <c r="Q117" i="13"/>
  <c r="V117" i="13"/>
  <c r="G127" i="13"/>
  <c r="M127" i="13" s="1"/>
  <c r="I127" i="13"/>
  <c r="K127" i="13"/>
  <c r="O127" i="13"/>
  <c r="Q127" i="13"/>
  <c r="V127" i="13"/>
  <c r="G129" i="13"/>
  <c r="M129" i="13" s="1"/>
  <c r="I129" i="13"/>
  <c r="K129" i="13"/>
  <c r="O129" i="13"/>
  <c r="Q129" i="13"/>
  <c r="V129" i="13"/>
  <c r="G131" i="13"/>
  <c r="M131" i="13" s="1"/>
  <c r="I131" i="13"/>
  <c r="K131" i="13"/>
  <c r="O131" i="13"/>
  <c r="Q131" i="13"/>
  <c r="V131" i="13"/>
  <c r="G134" i="13"/>
  <c r="M134" i="13" s="1"/>
  <c r="I134" i="13"/>
  <c r="K134" i="13"/>
  <c r="O134" i="13"/>
  <c r="Q134" i="13"/>
  <c r="V134" i="13"/>
  <c r="G139" i="13"/>
  <c r="M139" i="13" s="1"/>
  <c r="I139" i="13"/>
  <c r="K139" i="13"/>
  <c r="O139" i="13"/>
  <c r="Q139" i="13"/>
  <c r="V139" i="13"/>
  <c r="G141" i="13"/>
  <c r="M141" i="13" s="1"/>
  <c r="I141" i="13"/>
  <c r="K141" i="13"/>
  <c r="O141" i="13"/>
  <c r="Q141" i="13"/>
  <c r="V141" i="13"/>
  <c r="G148" i="13"/>
  <c r="I148" i="13"/>
  <c r="K148" i="13"/>
  <c r="M148" i="13"/>
  <c r="O148" i="13"/>
  <c r="Q148" i="13"/>
  <c r="V148" i="13"/>
  <c r="G151" i="13"/>
  <c r="M151" i="13" s="1"/>
  <c r="I151" i="13"/>
  <c r="K151" i="13"/>
  <c r="O151" i="13"/>
  <c r="Q151" i="13"/>
  <c r="V151" i="13"/>
  <c r="G153" i="13"/>
  <c r="M153" i="13" s="1"/>
  <c r="I153" i="13"/>
  <c r="K153" i="13"/>
  <c r="O153" i="13"/>
  <c r="Q153" i="13"/>
  <c r="V153" i="13"/>
  <c r="G156" i="13"/>
  <c r="M156" i="13" s="1"/>
  <c r="I156" i="13"/>
  <c r="K156" i="13"/>
  <c r="O156" i="13"/>
  <c r="Q156" i="13"/>
  <c r="V156" i="13"/>
  <c r="G159" i="13"/>
  <c r="M159" i="13" s="1"/>
  <c r="I159" i="13"/>
  <c r="K159" i="13"/>
  <c r="O159" i="13"/>
  <c r="Q159" i="13"/>
  <c r="V159" i="13"/>
  <c r="G162" i="13"/>
  <c r="M162" i="13" s="1"/>
  <c r="I162" i="13"/>
  <c r="K162" i="13"/>
  <c r="O162" i="13"/>
  <c r="Q162" i="13"/>
  <c r="V162" i="13"/>
  <c r="G164" i="13"/>
  <c r="M164" i="13" s="1"/>
  <c r="I164" i="13"/>
  <c r="K164" i="13"/>
  <c r="O164" i="13"/>
  <c r="Q164" i="13"/>
  <c r="V164" i="13"/>
  <c r="G167" i="13"/>
  <c r="M167" i="13" s="1"/>
  <c r="I167" i="13"/>
  <c r="K167" i="13"/>
  <c r="O167" i="13"/>
  <c r="Q167" i="13"/>
  <c r="V167" i="13"/>
  <c r="G169" i="13"/>
  <c r="M169" i="13" s="1"/>
  <c r="I169" i="13"/>
  <c r="K169" i="13"/>
  <c r="O169" i="13"/>
  <c r="Q169" i="13"/>
  <c r="V169" i="13"/>
  <c r="G171" i="13"/>
  <c r="M171" i="13" s="1"/>
  <c r="I171" i="13"/>
  <c r="K171" i="13"/>
  <c r="O171" i="13"/>
  <c r="Q171" i="13"/>
  <c r="V171" i="13"/>
  <c r="G173" i="13"/>
  <c r="M173" i="13" s="1"/>
  <c r="I173" i="13"/>
  <c r="K173" i="13"/>
  <c r="O173" i="13"/>
  <c r="Q173" i="13"/>
  <c r="V173" i="13"/>
  <c r="G176" i="13"/>
  <c r="M176" i="13" s="1"/>
  <c r="I176" i="13"/>
  <c r="K176" i="13"/>
  <c r="O176" i="13"/>
  <c r="Q176" i="13"/>
  <c r="V176" i="13"/>
  <c r="G177" i="13"/>
  <c r="I177" i="13"/>
  <c r="K177" i="13"/>
  <c r="O177" i="13"/>
  <c r="Q177" i="13"/>
  <c r="V177" i="13"/>
  <c r="G183" i="13"/>
  <c r="M183" i="13" s="1"/>
  <c r="I183" i="13"/>
  <c r="K183" i="13"/>
  <c r="O183" i="13"/>
  <c r="Q183" i="13"/>
  <c r="V183" i="13"/>
  <c r="G184" i="13"/>
  <c r="M184" i="13" s="1"/>
  <c r="I184" i="13"/>
  <c r="K184" i="13"/>
  <c r="O184" i="13"/>
  <c r="Q184" i="13"/>
  <c r="V184" i="13"/>
  <c r="G185" i="13"/>
  <c r="M185" i="13" s="1"/>
  <c r="I185" i="13"/>
  <c r="K185" i="13"/>
  <c r="O185" i="13"/>
  <c r="Q185" i="13"/>
  <c r="V185" i="13"/>
  <c r="G186" i="13"/>
  <c r="M186" i="13" s="1"/>
  <c r="I186" i="13"/>
  <c r="K186" i="13"/>
  <c r="O186" i="13"/>
  <c r="Q186" i="13"/>
  <c r="V186" i="13"/>
  <c r="G194" i="13"/>
  <c r="I194" i="13"/>
  <c r="K194" i="13"/>
  <c r="M194" i="13"/>
  <c r="O194" i="13"/>
  <c r="Q194" i="13"/>
  <c r="V194" i="13"/>
  <c r="G198" i="13"/>
  <c r="M198" i="13" s="1"/>
  <c r="I198" i="13"/>
  <c r="K198" i="13"/>
  <c r="O198" i="13"/>
  <c r="Q198" i="13"/>
  <c r="V198" i="13"/>
  <c r="G199" i="13"/>
  <c r="M199" i="13" s="1"/>
  <c r="I199" i="13"/>
  <c r="K199" i="13"/>
  <c r="O199" i="13"/>
  <c r="Q199" i="13"/>
  <c r="V199" i="13"/>
  <c r="G200" i="13"/>
  <c r="M200" i="13" s="1"/>
  <c r="I200" i="13"/>
  <c r="K200" i="13"/>
  <c r="O200" i="13"/>
  <c r="Q200" i="13"/>
  <c r="V200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M204" i="13" s="1"/>
  <c r="I204" i="13"/>
  <c r="K204" i="13"/>
  <c r="O204" i="13"/>
  <c r="Q204" i="13"/>
  <c r="V204" i="13"/>
  <c r="G205" i="13"/>
  <c r="I205" i="13"/>
  <c r="K205" i="13"/>
  <c r="M205" i="13"/>
  <c r="O205" i="13"/>
  <c r="Q205" i="13"/>
  <c r="V205" i="13"/>
  <c r="G206" i="13"/>
  <c r="M206" i="13" s="1"/>
  <c r="I206" i="13"/>
  <c r="K206" i="13"/>
  <c r="O206" i="13"/>
  <c r="Q206" i="13"/>
  <c r="V206" i="13"/>
  <c r="G207" i="13"/>
  <c r="M207" i="13" s="1"/>
  <c r="I207" i="13"/>
  <c r="K207" i="13"/>
  <c r="O207" i="13"/>
  <c r="Q207" i="13"/>
  <c r="V207" i="13"/>
  <c r="G208" i="13"/>
  <c r="M208" i="13" s="1"/>
  <c r="I208" i="13"/>
  <c r="K208" i="13"/>
  <c r="O208" i="13"/>
  <c r="Q208" i="13"/>
  <c r="V208" i="13"/>
  <c r="G209" i="13"/>
  <c r="M209" i="13" s="1"/>
  <c r="I209" i="13"/>
  <c r="K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3" i="13"/>
  <c r="I213" i="13"/>
  <c r="K213" i="13"/>
  <c r="M213" i="13"/>
  <c r="O213" i="13"/>
  <c r="Q213" i="13"/>
  <c r="V213" i="13"/>
  <c r="G214" i="13"/>
  <c r="M214" i="13" s="1"/>
  <c r="I214" i="13"/>
  <c r="K214" i="13"/>
  <c r="O214" i="13"/>
  <c r="Q214" i="13"/>
  <c r="V214" i="13"/>
  <c r="G215" i="13"/>
  <c r="M215" i="13" s="1"/>
  <c r="I215" i="13"/>
  <c r="K215" i="13"/>
  <c r="O215" i="13"/>
  <c r="Q215" i="13"/>
  <c r="V215" i="13"/>
  <c r="G216" i="13"/>
  <c r="M216" i="13" s="1"/>
  <c r="I216" i="13"/>
  <c r="K216" i="13"/>
  <c r="O216" i="13"/>
  <c r="Q216" i="13"/>
  <c r="V216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I221" i="13"/>
  <c r="K221" i="13"/>
  <c r="M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M223" i="13" s="1"/>
  <c r="I223" i="13"/>
  <c r="K223" i="13"/>
  <c r="O223" i="13"/>
  <c r="Q223" i="13"/>
  <c r="V223" i="13"/>
  <c r="G224" i="13"/>
  <c r="M224" i="13" s="1"/>
  <c r="I224" i="13"/>
  <c r="K224" i="13"/>
  <c r="O224" i="13"/>
  <c r="Q224" i="13"/>
  <c r="V224" i="13"/>
  <c r="G225" i="13"/>
  <c r="M225" i="13" s="1"/>
  <c r="I225" i="13"/>
  <c r="K225" i="13"/>
  <c r="O225" i="13"/>
  <c r="Q225" i="13"/>
  <c r="V225" i="13"/>
  <c r="G227" i="13"/>
  <c r="M227" i="13" s="1"/>
  <c r="I227" i="13"/>
  <c r="K227" i="13"/>
  <c r="O227" i="13"/>
  <c r="Q227" i="13"/>
  <c r="V227" i="13"/>
  <c r="G229" i="13"/>
  <c r="I229" i="13"/>
  <c r="K229" i="13"/>
  <c r="O229" i="13"/>
  <c r="Q229" i="13"/>
  <c r="V229" i="13"/>
  <c r="G231" i="13"/>
  <c r="M231" i="13" s="1"/>
  <c r="I231" i="13"/>
  <c r="K231" i="13"/>
  <c r="O231" i="13"/>
  <c r="Q231" i="13"/>
  <c r="V231" i="13"/>
  <c r="G233" i="13"/>
  <c r="M233" i="13" s="1"/>
  <c r="I233" i="13"/>
  <c r="K233" i="13"/>
  <c r="O233" i="13"/>
  <c r="Q233" i="13"/>
  <c r="V233" i="13"/>
  <c r="G236" i="13"/>
  <c r="M236" i="13" s="1"/>
  <c r="I236" i="13"/>
  <c r="K236" i="13"/>
  <c r="O236" i="13"/>
  <c r="Q236" i="13"/>
  <c r="V236" i="13"/>
  <c r="G238" i="13"/>
  <c r="M238" i="13" s="1"/>
  <c r="I238" i="13"/>
  <c r="K238" i="13"/>
  <c r="O238" i="13"/>
  <c r="Q238" i="13"/>
  <c r="V238" i="13"/>
  <c r="G240" i="13"/>
  <c r="I240" i="13"/>
  <c r="K240" i="13"/>
  <c r="M240" i="13"/>
  <c r="O240" i="13"/>
  <c r="Q240" i="13"/>
  <c r="V240" i="13"/>
  <c r="G242" i="13"/>
  <c r="M242" i="13" s="1"/>
  <c r="I242" i="13"/>
  <c r="K242" i="13"/>
  <c r="O242" i="13"/>
  <c r="Q242" i="13"/>
  <c r="V242" i="13"/>
  <c r="G246" i="13"/>
  <c r="M246" i="13" s="1"/>
  <c r="M245" i="13" s="1"/>
  <c r="I246" i="13"/>
  <c r="I245" i="13" s="1"/>
  <c r="K246" i="13"/>
  <c r="K245" i="13" s="1"/>
  <c r="O246" i="13"/>
  <c r="O245" i="13" s="1"/>
  <c r="Q246" i="13"/>
  <c r="Q245" i="13" s="1"/>
  <c r="V246" i="13"/>
  <c r="V245" i="13" s="1"/>
  <c r="G248" i="13"/>
  <c r="I248" i="13"/>
  <c r="K248" i="13"/>
  <c r="O248" i="13"/>
  <c r="Q248" i="13"/>
  <c r="V248" i="13"/>
  <c r="G250" i="13"/>
  <c r="M250" i="13" s="1"/>
  <c r="I250" i="13"/>
  <c r="K250" i="13"/>
  <c r="O250" i="13"/>
  <c r="Q250" i="13"/>
  <c r="V250" i="13"/>
  <c r="G252" i="13"/>
  <c r="M252" i="13" s="1"/>
  <c r="I252" i="13"/>
  <c r="K252" i="13"/>
  <c r="O252" i="13"/>
  <c r="Q252" i="13"/>
  <c r="V252" i="13"/>
  <c r="G254" i="13"/>
  <c r="I254" i="13"/>
  <c r="K254" i="13"/>
  <c r="M254" i="13"/>
  <c r="O254" i="13"/>
  <c r="Q254" i="13"/>
  <c r="V254" i="13"/>
  <c r="G256" i="13"/>
  <c r="M256" i="13" s="1"/>
  <c r="I256" i="13"/>
  <c r="K256" i="13"/>
  <c r="O256" i="13"/>
  <c r="Q256" i="13"/>
  <c r="V256" i="13"/>
  <c r="G258" i="13"/>
  <c r="M258" i="13" s="1"/>
  <c r="I258" i="13"/>
  <c r="K258" i="13"/>
  <c r="O258" i="13"/>
  <c r="Q258" i="13"/>
  <c r="V258" i="13"/>
  <c r="G264" i="13"/>
  <c r="M264" i="13" s="1"/>
  <c r="I264" i="13"/>
  <c r="K264" i="13"/>
  <c r="O264" i="13"/>
  <c r="Q264" i="13"/>
  <c r="V264" i="13"/>
  <c r="G266" i="13"/>
  <c r="M266" i="13" s="1"/>
  <c r="I266" i="13"/>
  <c r="K266" i="13"/>
  <c r="O266" i="13"/>
  <c r="Q266" i="13"/>
  <c r="V266" i="13"/>
  <c r="G268" i="13"/>
  <c r="M268" i="13" s="1"/>
  <c r="I268" i="13"/>
  <c r="K268" i="13"/>
  <c r="O268" i="13"/>
  <c r="Q268" i="13"/>
  <c r="V268" i="13"/>
  <c r="G274" i="13"/>
  <c r="M274" i="13" s="1"/>
  <c r="I274" i="13"/>
  <c r="K274" i="13"/>
  <c r="O274" i="13"/>
  <c r="Q274" i="13"/>
  <c r="V274" i="13"/>
  <c r="G276" i="13"/>
  <c r="M276" i="13" s="1"/>
  <c r="I276" i="13"/>
  <c r="K276" i="13"/>
  <c r="O276" i="13"/>
  <c r="Q276" i="13"/>
  <c r="V276" i="13"/>
  <c r="G277" i="13"/>
  <c r="M277" i="13" s="1"/>
  <c r="I277" i="13"/>
  <c r="K277" i="13"/>
  <c r="O277" i="13"/>
  <c r="Q277" i="13"/>
  <c r="V277" i="13"/>
  <c r="G279" i="13"/>
  <c r="I279" i="13"/>
  <c r="K279" i="13"/>
  <c r="M279" i="13"/>
  <c r="O279" i="13"/>
  <c r="Q279" i="13"/>
  <c r="V279" i="13"/>
  <c r="G281" i="13"/>
  <c r="M281" i="13" s="1"/>
  <c r="I281" i="13"/>
  <c r="K281" i="13"/>
  <c r="O281" i="13"/>
  <c r="Q281" i="13"/>
  <c r="V281" i="13"/>
  <c r="G285" i="13"/>
  <c r="M285" i="13" s="1"/>
  <c r="I285" i="13"/>
  <c r="K285" i="13"/>
  <c r="O285" i="13"/>
  <c r="Q285" i="13"/>
  <c r="V285" i="13"/>
  <c r="O287" i="13"/>
  <c r="V287" i="13"/>
  <c r="G288" i="13"/>
  <c r="G287" i="13" s="1"/>
  <c r="I60" i="1" s="1"/>
  <c r="I288" i="13"/>
  <c r="I287" i="13" s="1"/>
  <c r="K288" i="13"/>
  <c r="K287" i="13" s="1"/>
  <c r="M288" i="13"/>
  <c r="M287" i="13" s="1"/>
  <c r="O288" i="13"/>
  <c r="Q288" i="13"/>
  <c r="Q287" i="13" s="1"/>
  <c r="V288" i="13"/>
  <c r="G290" i="13"/>
  <c r="M290" i="13" s="1"/>
  <c r="I290" i="13"/>
  <c r="K290" i="13"/>
  <c r="O290" i="13"/>
  <c r="Q290" i="13"/>
  <c r="V290" i="13"/>
  <c r="G293" i="13"/>
  <c r="M293" i="13" s="1"/>
  <c r="I293" i="13"/>
  <c r="K293" i="13"/>
  <c r="O293" i="13"/>
  <c r="Q293" i="13"/>
  <c r="V293" i="13"/>
  <c r="G296" i="13"/>
  <c r="I296" i="13"/>
  <c r="K296" i="13"/>
  <c r="M296" i="13"/>
  <c r="O296" i="13"/>
  <c r="Q296" i="13"/>
  <c r="V296" i="13"/>
  <c r="G302" i="13"/>
  <c r="M302" i="13" s="1"/>
  <c r="I302" i="13"/>
  <c r="K302" i="13"/>
  <c r="O302" i="13"/>
  <c r="Q302" i="13"/>
  <c r="V302" i="13"/>
  <c r="G305" i="13"/>
  <c r="M305" i="13" s="1"/>
  <c r="I305" i="13"/>
  <c r="K305" i="13"/>
  <c r="O305" i="13"/>
  <c r="Q305" i="13"/>
  <c r="V305" i="13"/>
  <c r="G307" i="13"/>
  <c r="M307" i="13" s="1"/>
  <c r="I307" i="13"/>
  <c r="K307" i="13"/>
  <c r="O307" i="13"/>
  <c r="Q307" i="13"/>
  <c r="V307" i="13"/>
  <c r="G309" i="13"/>
  <c r="M309" i="13" s="1"/>
  <c r="I309" i="13"/>
  <c r="K309" i="13"/>
  <c r="O309" i="13"/>
  <c r="Q309" i="13"/>
  <c r="V309" i="13"/>
  <c r="V308" i="13" s="1"/>
  <c r="G317" i="13"/>
  <c r="I317" i="13"/>
  <c r="K317" i="13"/>
  <c r="M317" i="13"/>
  <c r="O317" i="13"/>
  <c r="Q317" i="13"/>
  <c r="V317" i="13"/>
  <c r="G319" i="13"/>
  <c r="M319" i="13" s="1"/>
  <c r="I319" i="13"/>
  <c r="K319" i="13"/>
  <c r="O319" i="13"/>
  <c r="Q319" i="13"/>
  <c r="V319" i="13"/>
  <c r="G321" i="13"/>
  <c r="M321" i="13" s="1"/>
  <c r="I321" i="13"/>
  <c r="K321" i="13"/>
  <c r="O321" i="13"/>
  <c r="Q321" i="13"/>
  <c r="V321" i="13"/>
  <c r="G324" i="13"/>
  <c r="M324" i="13" s="1"/>
  <c r="I324" i="13"/>
  <c r="K324" i="13"/>
  <c r="O324" i="13"/>
  <c r="Q324" i="13"/>
  <c r="V324" i="13"/>
  <c r="G327" i="13"/>
  <c r="M327" i="13" s="1"/>
  <c r="I327" i="13"/>
  <c r="K327" i="13"/>
  <c r="O327" i="13"/>
  <c r="Q327" i="13"/>
  <c r="V327" i="13"/>
  <c r="G329" i="13"/>
  <c r="I329" i="13"/>
  <c r="K329" i="13"/>
  <c r="O329" i="13"/>
  <c r="Q329" i="13"/>
  <c r="V329" i="13"/>
  <c r="G331" i="13"/>
  <c r="M331" i="13" s="1"/>
  <c r="I331" i="13"/>
  <c r="K331" i="13"/>
  <c r="O331" i="13"/>
  <c r="Q331" i="13"/>
  <c r="V331" i="13"/>
  <c r="G334" i="13"/>
  <c r="M334" i="13" s="1"/>
  <c r="I334" i="13"/>
  <c r="K334" i="13"/>
  <c r="O334" i="13"/>
  <c r="Q334" i="13"/>
  <c r="V334" i="13"/>
  <c r="G336" i="13"/>
  <c r="M336" i="13" s="1"/>
  <c r="I336" i="13"/>
  <c r="K336" i="13"/>
  <c r="O336" i="13"/>
  <c r="Q336" i="13"/>
  <c r="V336" i="13"/>
  <c r="G340" i="13"/>
  <c r="I340" i="13"/>
  <c r="K340" i="13"/>
  <c r="M340" i="13"/>
  <c r="O340" i="13"/>
  <c r="Q340" i="13"/>
  <c r="V340" i="13"/>
  <c r="G342" i="13"/>
  <c r="M342" i="13" s="1"/>
  <c r="I342" i="13"/>
  <c r="K342" i="13"/>
  <c r="O342" i="13"/>
  <c r="Q342" i="13"/>
  <c r="V342" i="13"/>
  <c r="G345" i="13"/>
  <c r="M345" i="13" s="1"/>
  <c r="I345" i="13"/>
  <c r="K345" i="13"/>
  <c r="O345" i="13"/>
  <c r="Q345" i="13"/>
  <c r="V345" i="13"/>
  <c r="G347" i="13"/>
  <c r="M347" i="13" s="1"/>
  <c r="I347" i="13"/>
  <c r="K347" i="13"/>
  <c r="O347" i="13"/>
  <c r="Q347" i="13"/>
  <c r="V347" i="13"/>
  <c r="G350" i="13"/>
  <c r="M350" i="13" s="1"/>
  <c r="I350" i="13"/>
  <c r="K350" i="13"/>
  <c r="O350" i="13"/>
  <c r="Q350" i="13"/>
  <c r="V350" i="13"/>
  <c r="G353" i="13"/>
  <c r="M353" i="13" s="1"/>
  <c r="I353" i="13"/>
  <c r="K353" i="13"/>
  <c r="O353" i="13"/>
  <c r="Q353" i="13"/>
  <c r="V353" i="13"/>
  <c r="I354" i="13"/>
  <c r="G355" i="13"/>
  <c r="I355" i="13"/>
  <c r="K355" i="13"/>
  <c r="K354" i="13" s="1"/>
  <c r="O355" i="13"/>
  <c r="Q355" i="13"/>
  <c r="Q354" i="13" s="1"/>
  <c r="V355" i="13"/>
  <c r="V354" i="13" s="1"/>
  <c r="G356" i="13"/>
  <c r="M356" i="13" s="1"/>
  <c r="I356" i="13"/>
  <c r="K356" i="13"/>
  <c r="O356" i="13"/>
  <c r="Q356" i="13"/>
  <c r="V356" i="13"/>
  <c r="G357" i="13"/>
  <c r="I65" i="1" s="1"/>
  <c r="O357" i="13"/>
  <c r="G358" i="13"/>
  <c r="I358" i="13"/>
  <c r="I357" i="13" s="1"/>
  <c r="K358" i="13"/>
  <c r="K357" i="13" s="1"/>
  <c r="M358" i="13"/>
  <c r="M357" i="13" s="1"/>
  <c r="O358" i="13"/>
  <c r="Q358" i="13"/>
  <c r="Q357" i="13" s="1"/>
  <c r="V358" i="13"/>
  <c r="V357" i="13" s="1"/>
  <c r="G360" i="13"/>
  <c r="M360" i="13" s="1"/>
  <c r="I360" i="13"/>
  <c r="K360" i="13"/>
  <c r="O360" i="13"/>
  <c r="Q360" i="13"/>
  <c r="V360" i="13"/>
  <c r="G362" i="13"/>
  <c r="M362" i="13" s="1"/>
  <c r="I362" i="13"/>
  <c r="K362" i="13"/>
  <c r="O362" i="13"/>
  <c r="Q362" i="13"/>
  <c r="V362" i="13"/>
  <c r="G364" i="13"/>
  <c r="I364" i="13"/>
  <c r="K364" i="13"/>
  <c r="M364" i="13"/>
  <c r="O364" i="13"/>
  <c r="Q364" i="13"/>
  <c r="V364" i="13"/>
  <c r="G366" i="13"/>
  <c r="M366" i="13" s="1"/>
  <c r="I366" i="13"/>
  <c r="K366" i="13"/>
  <c r="O366" i="13"/>
  <c r="Q366" i="13"/>
  <c r="V366" i="13"/>
  <c r="G368" i="13"/>
  <c r="M368" i="13" s="1"/>
  <c r="I368" i="13"/>
  <c r="K368" i="13"/>
  <c r="O368" i="13"/>
  <c r="Q368" i="13"/>
  <c r="V368" i="13"/>
  <c r="G374" i="13"/>
  <c r="M374" i="13" s="1"/>
  <c r="I374" i="13"/>
  <c r="K374" i="13"/>
  <c r="O374" i="13"/>
  <c r="Q374" i="13"/>
  <c r="V374" i="13"/>
  <c r="G376" i="13"/>
  <c r="M376" i="13" s="1"/>
  <c r="I376" i="13"/>
  <c r="K376" i="13"/>
  <c r="O376" i="13"/>
  <c r="Q376" i="13"/>
  <c r="V376" i="13"/>
  <c r="G385" i="13"/>
  <c r="M385" i="13" s="1"/>
  <c r="I385" i="13"/>
  <c r="K385" i="13"/>
  <c r="O385" i="13"/>
  <c r="Q385" i="13"/>
  <c r="V385" i="13"/>
  <c r="G387" i="13"/>
  <c r="M387" i="13" s="1"/>
  <c r="I387" i="13"/>
  <c r="K387" i="13"/>
  <c r="O387" i="13"/>
  <c r="Q387" i="13"/>
  <c r="V387" i="13"/>
  <c r="G390" i="13"/>
  <c r="M390" i="13" s="1"/>
  <c r="I390" i="13"/>
  <c r="K390" i="13"/>
  <c r="O390" i="13"/>
  <c r="Q390" i="13"/>
  <c r="V390" i="13"/>
  <c r="G392" i="13"/>
  <c r="I392" i="13"/>
  <c r="K392" i="13"/>
  <c r="M392" i="13"/>
  <c r="O392" i="13"/>
  <c r="Q392" i="13"/>
  <c r="V392" i="13"/>
  <c r="G394" i="13"/>
  <c r="M394" i="13" s="1"/>
  <c r="I394" i="13"/>
  <c r="K394" i="13"/>
  <c r="O394" i="13"/>
  <c r="Q394" i="13"/>
  <c r="V394" i="13"/>
  <c r="G396" i="13"/>
  <c r="M396" i="13" s="1"/>
  <c r="I396" i="13"/>
  <c r="K396" i="13"/>
  <c r="O396" i="13"/>
  <c r="Q396" i="13"/>
  <c r="V396" i="13"/>
  <c r="G399" i="13"/>
  <c r="M399" i="13" s="1"/>
  <c r="I399" i="13"/>
  <c r="K399" i="13"/>
  <c r="O399" i="13"/>
  <c r="Q399" i="13"/>
  <c r="V399" i="13"/>
  <c r="G401" i="13"/>
  <c r="I401" i="13"/>
  <c r="K401" i="13"/>
  <c r="O401" i="13"/>
  <c r="Q401" i="13"/>
  <c r="V401" i="13"/>
  <c r="G402" i="13"/>
  <c r="I402" i="13"/>
  <c r="K402" i="13"/>
  <c r="M402" i="13"/>
  <c r="O402" i="13"/>
  <c r="Q402" i="13"/>
  <c r="V402" i="13"/>
  <c r="G404" i="13"/>
  <c r="M404" i="13" s="1"/>
  <c r="I404" i="13"/>
  <c r="K404" i="13"/>
  <c r="O404" i="13"/>
  <c r="Q404" i="13"/>
  <c r="V404" i="13"/>
  <c r="G405" i="13"/>
  <c r="M405" i="13" s="1"/>
  <c r="I405" i="13"/>
  <c r="K405" i="13"/>
  <c r="O405" i="13"/>
  <c r="Q405" i="13"/>
  <c r="V405" i="13"/>
  <c r="G406" i="13"/>
  <c r="M406" i="13" s="1"/>
  <c r="I406" i="13"/>
  <c r="K406" i="13"/>
  <c r="O406" i="13"/>
  <c r="Q406" i="13"/>
  <c r="V406" i="13"/>
  <c r="G407" i="13"/>
  <c r="M407" i="13" s="1"/>
  <c r="I407" i="13"/>
  <c r="K407" i="13"/>
  <c r="O407" i="13"/>
  <c r="Q407" i="13"/>
  <c r="V407" i="13"/>
  <c r="G408" i="13"/>
  <c r="M408" i="13" s="1"/>
  <c r="I408" i="13"/>
  <c r="K408" i="13"/>
  <c r="O408" i="13"/>
  <c r="Q408" i="13"/>
  <c r="V408" i="13"/>
  <c r="G409" i="13"/>
  <c r="M409" i="13" s="1"/>
  <c r="I409" i="13"/>
  <c r="K409" i="13"/>
  <c r="O409" i="13"/>
  <c r="Q409" i="13"/>
  <c r="V409" i="13"/>
  <c r="G410" i="13"/>
  <c r="M410" i="13" s="1"/>
  <c r="I410" i="13"/>
  <c r="K410" i="13"/>
  <c r="O410" i="13"/>
  <c r="Q410" i="13"/>
  <c r="V410" i="13"/>
  <c r="G411" i="13"/>
  <c r="M411" i="13" s="1"/>
  <c r="I411" i="13"/>
  <c r="K411" i="13"/>
  <c r="O411" i="13"/>
  <c r="Q411" i="13"/>
  <c r="V411" i="13"/>
  <c r="G412" i="13"/>
  <c r="M412" i="13" s="1"/>
  <c r="I412" i="13"/>
  <c r="K412" i="13"/>
  <c r="O412" i="13"/>
  <c r="Q412" i="13"/>
  <c r="V412" i="13"/>
  <c r="G413" i="13"/>
  <c r="I413" i="13"/>
  <c r="K413" i="13"/>
  <c r="M413" i="13"/>
  <c r="O413" i="13"/>
  <c r="Q413" i="13"/>
  <c r="V413" i="13"/>
  <c r="G414" i="13"/>
  <c r="M414" i="13" s="1"/>
  <c r="I414" i="13"/>
  <c r="K414" i="13"/>
  <c r="O414" i="13"/>
  <c r="Q414" i="13"/>
  <c r="V414" i="13"/>
  <c r="G415" i="13"/>
  <c r="M415" i="13" s="1"/>
  <c r="I415" i="13"/>
  <c r="K415" i="13"/>
  <c r="O415" i="13"/>
  <c r="Q415" i="13"/>
  <c r="V415" i="13"/>
  <c r="G416" i="13"/>
  <c r="I416" i="13"/>
  <c r="K416" i="13"/>
  <c r="M416" i="13"/>
  <c r="O416" i="13"/>
  <c r="Q416" i="13"/>
  <c r="V416" i="13"/>
  <c r="G417" i="13"/>
  <c r="M417" i="13" s="1"/>
  <c r="I417" i="13"/>
  <c r="K417" i="13"/>
  <c r="O417" i="13"/>
  <c r="Q417" i="13"/>
  <c r="V417" i="13"/>
  <c r="G418" i="13"/>
  <c r="M418" i="13" s="1"/>
  <c r="I418" i="13"/>
  <c r="K418" i="13"/>
  <c r="O418" i="13"/>
  <c r="Q418" i="13"/>
  <c r="V418" i="13"/>
  <c r="G419" i="13"/>
  <c r="I419" i="13"/>
  <c r="K419" i="13"/>
  <c r="M419" i="13"/>
  <c r="O419" i="13"/>
  <c r="Q419" i="13"/>
  <c r="V419" i="13"/>
  <c r="G420" i="13"/>
  <c r="M420" i="13" s="1"/>
  <c r="I420" i="13"/>
  <c r="K420" i="13"/>
  <c r="O420" i="13"/>
  <c r="Q420" i="13"/>
  <c r="V420" i="13"/>
  <c r="G421" i="13"/>
  <c r="M421" i="13" s="1"/>
  <c r="I421" i="13"/>
  <c r="K421" i="13"/>
  <c r="O421" i="13"/>
  <c r="Q421" i="13"/>
  <c r="V421" i="13"/>
  <c r="G423" i="13"/>
  <c r="M423" i="13" s="1"/>
  <c r="I423" i="13"/>
  <c r="K423" i="13"/>
  <c r="O423" i="13"/>
  <c r="Q423" i="13"/>
  <c r="V423" i="13"/>
  <c r="G424" i="13"/>
  <c r="M424" i="13" s="1"/>
  <c r="I424" i="13"/>
  <c r="K424" i="13"/>
  <c r="O424" i="13"/>
  <c r="Q424" i="13"/>
  <c r="V424" i="13"/>
  <c r="G426" i="13"/>
  <c r="M426" i="13" s="1"/>
  <c r="I426" i="13"/>
  <c r="K426" i="13"/>
  <c r="O426" i="13"/>
  <c r="Q426" i="13"/>
  <c r="V426" i="13"/>
  <c r="G428" i="13"/>
  <c r="M428" i="13" s="1"/>
  <c r="I428" i="13"/>
  <c r="K428" i="13"/>
  <c r="O428" i="13"/>
  <c r="Q428" i="13"/>
  <c r="V428" i="13"/>
  <c r="G430" i="13"/>
  <c r="M430" i="13" s="1"/>
  <c r="I430" i="13"/>
  <c r="K430" i="13"/>
  <c r="O430" i="13"/>
  <c r="Q430" i="13"/>
  <c r="V430" i="13"/>
  <c r="G432" i="13"/>
  <c r="M432" i="13" s="1"/>
  <c r="I432" i="13"/>
  <c r="K432" i="13"/>
  <c r="O432" i="13"/>
  <c r="Q432" i="13"/>
  <c r="V432" i="13"/>
  <c r="G434" i="13"/>
  <c r="I434" i="13"/>
  <c r="K434" i="13"/>
  <c r="O434" i="13"/>
  <c r="Q434" i="13"/>
  <c r="V434" i="13"/>
  <c r="G437" i="13"/>
  <c r="M437" i="13" s="1"/>
  <c r="I437" i="13"/>
  <c r="K437" i="13"/>
  <c r="O437" i="13"/>
  <c r="Q437" i="13"/>
  <c r="V437" i="13"/>
  <c r="G439" i="13"/>
  <c r="M439" i="13" s="1"/>
  <c r="I439" i="13"/>
  <c r="K439" i="13"/>
  <c r="O439" i="13"/>
  <c r="Q439" i="13"/>
  <c r="V439" i="13"/>
  <c r="G441" i="13"/>
  <c r="M441" i="13" s="1"/>
  <c r="I441" i="13"/>
  <c r="K441" i="13"/>
  <c r="O441" i="13"/>
  <c r="Q441" i="13"/>
  <c r="V441" i="13"/>
  <c r="G443" i="13"/>
  <c r="I443" i="13"/>
  <c r="K443" i="13"/>
  <c r="M443" i="13"/>
  <c r="O443" i="13"/>
  <c r="Q443" i="13"/>
  <c r="V443" i="13"/>
  <c r="G454" i="13"/>
  <c r="M454" i="13" s="1"/>
  <c r="I454" i="13"/>
  <c r="K454" i="13"/>
  <c r="O454" i="13"/>
  <c r="Q454" i="13"/>
  <c r="V454" i="13"/>
  <c r="G456" i="13"/>
  <c r="M456" i="13" s="1"/>
  <c r="I456" i="13"/>
  <c r="K456" i="13"/>
  <c r="O456" i="13"/>
  <c r="Q456" i="13"/>
  <c r="V456" i="13"/>
  <c r="G461" i="13"/>
  <c r="I461" i="13"/>
  <c r="K461" i="13"/>
  <c r="O461" i="13"/>
  <c r="Q461" i="13"/>
  <c r="V461" i="13"/>
  <c r="G467" i="13"/>
  <c r="M467" i="13" s="1"/>
  <c r="I467" i="13"/>
  <c r="K467" i="13"/>
  <c r="O467" i="13"/>
  <c r="Q467" i="13"/>
  <c r="V467" i="13"/>
  <c r="G477" i="13"/>
  <c r="M477" i="13" s="1"/>
  <c r="I477" i="13"/>
  <c r="K477" i="13"/>
  <c r="O477" i="13"/>
  <c r="Q477" i="13"/>
  <c r="V477" i="13"/>
  <c r="G485" i="13"/>
  <c r="I485" i="13"/>
  <c r="K485" i="13"/>
  <c r="M485" i="13"/>
  <c r="O485" i="13"/>
  <c r="Q485" i="13"/>
  <c r="V485" i="13"/>
  <c r="G488" i="13"/>
  <c r="I70" i="1" s="1"/>
  <c r="G489" i="13"/>
  <c r="M489" i="13" s="1"/>
  <c r="I489" i="13"/>
  <c r="I488" i="13" s="1"/>
  <c r="K489" i="13"/>
  <c r="K488" i="13" s="1"/>
  <c r="O489" i="13"/>
  <c r="O488" i="13" s="1"/>
  <c r="Q489" i="13"/>
  <c r="Q488" i="13" s="1"/>
  <c r="V489" i="13"/>
  <c r="G491" i="13"/>
  <c r="M491" i="13" s="1"/>
  <c r="I491" i="13"/>
  <c r="K491" i="13"/>
  <c r="O491" i="13"/>
  <c r="Q491" i="13"/>
  <c r="V491" i="13"/>
  <c r="G497" i="13"/>
  <c r="G496" i="13" s="1"/>
  <c r="I71" i="1" s="1"/>
  <c r="I18" i="1" s="1"/>
  <c r="I497" i="13"/>
  <c r="I496" i="13" s="1"/>
  <c r="K497" i="13"/>
  <c r="O497" i="13"/>
  <c r="Q497" i="13"/>
  <c r="Q496" i="13" s="1"/>
  <c r="V497" i="13"/>
  <c r="V496" i="13" s="1"/>
  <c r="G498" i="13"/>
  <c r="M498" i="13" s="1"/>
  <c r="I498" i="13"/>
  <c r="K498" i="13"/>
  <c r="O498" i="13"/>
  <c r="Q498" i="13"/>
  <c r="V498" i="13"/>
  <c r="G500" i="13"/>
  <c r="I500" i="13"/>
  <c r="K500" i="13"/>
  <c r="M500" i="13"/>
  <c r="O500" i="13"/>
  <c r="Q500" i="13"/>
  <c r="V500" i="13"/>
  <c r="G501" i="13"/>
  <c r="M501" i="13" s="1"/>
  <c r="I501" i="13"/>
  <c r="K501" i="13"/>
  <c r="O501" i="13"/>
  <c r="Q501" i="13"/>
  <c r="V501" i="13"/>
  <c r="G502" i="13"/>
  <c r="M502" i="13" s="1"/>
  <c r="I502" i="13"/>
  <c r="K502" i="13"/>
  <c r="O502" i="13"/>
  <c r="Q502" i="13"/>
  <c r="V502" i="13"/>
  <c r="G503" i="13"/>
  <c r="M503" i="13" s="1"/>
  <c r="I503" i="13"/>
  <c r="K503" i="13"/>
  <c r="O503" i="13"/>
  <c r="Q503" i="13"/>
  <c r="V503" i="13"/>
  <c r="G504" i="13"/>
  <c r="M504" i="13" s="1"/>
  <c r="I504" i="13"/>
  <c r="K504" i="13"/>
  <c r="O504" i="13"/>
  <c r="Q504" i="13"/>
  <c r="V504" i="13"/>
  <c r="AE506" i="13"/>
  <c r="F42" i="1" s="1"/>
  <c r="I42" i="1" s="1"/>
  <c r="G9" i="12"/>
  <c r="M9" i="12" s="1"/>
  <c r="I9" i="12"/>
  <c r="K9" i="12"/>
  <c r="O9" i="12"/>
  <c r="Q9" i="12"/>
  <c r="V9" i="12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73" i="1" s="1"/>
  <c r="I19" i="1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V13" i="12" s="1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AE21" i="12"/>
  <c r="F41" i="1" s="1"/>
  <c r="H43" i="1"/>
  <c r="V8" i="13" l="1"/>
  <c r="I8" i="13"/>
  <c r="Q8" i="12"/>
  <c r="I499" i="13"/>
  <c r="V400" i="13"/>
  <c r="I328" i="13"/>
  <c r="O175" i="13"/>
  <c r="I13" i="12"/>
  <c r="O13" i="12"/>
  <c r="O8" i="12"/>
  <c r="O499" i="13"/>
  <c r="G499" i="13"/>
  <c r="I72" i="1" s="1"/>
  <c r="V488" i="13"/>
  <c r="V442" i="13"/>
  <c r="K442" i="13"/>
  <c r="V427" i="13"/>
  <c r="I427" i="13"/>
  <c r="Q400" i="13"/>
  <c r="G400" i="13"/>
  <c r="I67" i="1" s="1"/>
  <c r="O328" i="13"/>
  <c r="G328" i="13"/>
  <c r="I63" i="1" s="1"/>
  <c r="Q308" i="13"/>
  <c r="O289" i="13"/>
  <c r="V247" i="13"/>
  <c r="K247" i="13"/>
  <c r="Q247" i="13"/>
  <c r="K226" i="13"/>
  <c r="Q226" i="13"/>
  <c r="I226" i="13"/>
  <c r="V175" i="13"/>
  <c r="Q175" i="13"/>
  <c r="I175" i="13"/>
  <c r="K111" i="13"/>
  <c r="O93" i="13"/>
  <c r="K77" i="13"/>
  <c r="O77" i="13"/>
  <c r="M67" i="13"/>
  <c r="K58" i="13"/>
  <c r="Q58" i="13"/>
  <c r="I58" i="13"/>
  <c r="K37" i="13"/>
  <c r="O37" i="13"/>
  <c r="G8" i="13"/>
  <c r="Q8" i="13"/>
  <c r="F40" i="1"/>
  <c r="K13" i="12"/>
  <c r="Q499" i="13"/>
  <c r="K427" i="13"/>
  <c r="V359" i="13"/>
  <c r="V328" i="13"/>
  <c r="O226" i="13"/>
  <c r="Q111" i="13"/>
  <c r="I93" i="13"/>
  <c r="Q13" i="12"/>
  <c r="K8" i="12"/>
  <c r="O496" i="13"/>
  <c r="M488" i="13"/>
  <c r="G442" i="13"/>
  <c r="I69" i="1" s="1"/>
  <c r="Q442" i="13"/>
  <c r="I442" i="13"/>
  <c r="G427" i="13"/>
  <c r="I68" i="1" s="1"/>
  <c r="Q427" i="13"/>
  <c r="O400" i="13"/>
  <c r="O359" i="13"/>
  <c r="G354" i="13"/>
  <c r="I64" i="1" s="1"/>
  <c r="M329" i="13"/>
  <c r="O308" i="13"/>
  <c r="I247" i="13"/>
  <c r="O247" i="13"/>
  <c r="G247" i="13"/>
  <c r="I59" i="1" s="1"/>
  <c r="G245" i="13"/>
  <c r="I58" i="1" s="1"/>
  <c r="V226" i="13"/>
  <c r="G111" i="13"/>
  <c r="I55" i="1" s="1"/>
  <c r="V111" i="13"/>
  <c r="K93" i="13"/>
  <c r="V77" i="13"/>
  <c r="Q77" i="13"/>
  <c r="I77" i="13"/>
  <c r="G58" i="13"/>
  <c r="I52" i="1" s="1"/>
  <c r="V58" i="13"/>
  <c r="V37" i="13"/>
  <c r="Q37" i="13"/>
  <c r="I37" i="13"/>
  <c r="O8" i="13"/>
  <c r="I400" i="13"/>
  <c r="Q328" i="13"/>
  <c r="I308" i="13"/>
  <c r="V289" i="13"/>
  <c r="K175" i="13"/>
  <c r="V8" i="12"/>
  <c r="I8" i="12"/>
  <c r="V499" i="13"/>
  <c r="K499" i="13"/>
  <c r="K496" i="13"/>
  <c r="O442" i="13"/>
  <c r="O427" i="13"/>
  <c r="K400" i="13"/>
  <c r="K359" i="13"/>
  <c r="Q359" i="13"/>
  <c r="I359" i="13"/>
  <c r="O354" i="13"/>
  <c r="K328" i="13"/>
  <c r="K308" i="13"/>
  <c r="K289" i="13"/>
  <c r="Q289" i="13"/>
  <c r="I289" i="13"/>
  <c r="M248" i="13"/>
  <c r="G226" i="13"/>
  <c r="I57" i="1" s="1"/>
  <c r="G175" i="13"/>
  <c r="I56" i="1" s="1"/>
  <c r="I111" i="13"/>
  <c r="O111" i="13"/>
  <c r="V93" i="13"/>
  <c r="O58" i="13"/>
  <c r="K8" i="13"/>
  <c r="F39" i="1"/>
  <c r="M499" i="13"/>
  <c r="M247" i="13"/>
  <c r="M175" i="13"/>
  <c r="M442" i="13"/>
  <c r="M93" i="13"/>
  <c r="M328" i="13"/>
  <c r="M359" i="13"/>
  <c r="M308" i="13"/>
  <c r="M289" i="13"/>
  <c r="M497" i="13"/>
  <c r="M496" i="13" s="1"/>
  <c r="M461" i="13"/>
  <c r="M434" i="13"/>
  <c r="M427" i="13" s="1"/>
  <c r="G359" i="13"/>
  <c r="I66" i="1" s="1"/>
  <c r="M229" i="13"/>
  <c r="M226" i="13" s="1"/>
  <c r="M177" i="13"/>
  <c r="M117" i="13"/>
  <c r="M111" i="13" s="1"/>
  <c r="G93" i="13"/>
  <c r="I54" i="1" s="1"/>
  <c r="M82" i="13"/>
  <c r="M77" i="13" s="1"/>
  <c r="M65" i="13"/>
  <c r="M41" i="13"/>
  <c r="M37" i="13" s="1"/>
  <c r="M20" i="13"/>
  <c r="M8" i="13" s="1"/>
  <c r="M401" i="13"/>
  <c r="M400" i="13" s="1"/>
  <c r="M355" i="13"/>
  <c r="M354" i="13" s="1"/>
  <c r="G308" i="13"/>
  <c r="I62" i="1" s="1"/>
  <c r="I17" i="1" s="1"/>
  <c r="G289" i="13"/>
  <c r="I61" i="1" s="1"/>
  <c r="M13" i="12"/>
  <c r="G13" i="12"/>
  <c r="I74" i="1" s="1"/>
  <c r="I20" i="1" s="1"/>
  <c r="M12" i="12"/>
  <c r="M8" i="12" s="1"/>
  <c r="AF21" i="12"/>
  <c r="J28" i="1"/>
  <c r="J26" i="1"/>
  <c r="G38" i="1"/>
  <c r="F38" i="1"/>
  <c r="J23" i="1"/>
  <c r="J24" i="1"/>
  <c r="J25" i="1"/>
  <c r="J27" i="1"/>
  <c r="E24" i="1"/>
  <c r="G24" i="1"/>
  <c r="E26" i="1"/>
  <c r="G26" i="1"/>
  <c r="G40" i="1" l="1"/>
  <c r="I40" i="1" s="1"/>
  <c r="G41" i="1"/>
  <c r="I41" i="1" s="1"/>
  <c r="G39" i="1"/>
  <c r="G43" i="1" s="1"/>
  <c r="G25" i="1" s="1"/>
  <c r="G21" i="12"/>
  <c r="M58" i="13"/>
  <c r="F43" i="1"/>
  <c r="G23" i="1" s="1"/>
  <c r="I50" i="1"/>
  <c r="G506" i="13"/>
  <c r="I39" i="1" l="1"/>
  <c r="I43" i="1" s="1"/>
  <c r="J40" i="1" s="1"/>
  <c r="A27" i="1"/>
  <c r="G28" i="1" s="1"/>
  <c r="G27" i="1" s="1"/>
  <c r="G29" i="1" s="1"/>
  <c r="J42" i="1"/>
  <c r="J41" i="1"/>
  <c r="J39" i="1"/>
  <c r="J43" i="1" s="1"/>
  <c r="I16" i="1"/>
  <c r="I21" i="1" s="1"/>
  <c r="I75" i="1"/>
  <c r="A28" i="1" l="1"/>
  <c r="J74" i="1"/>
  <c r="J52" i="1"/>
  <c r="J63" i="1"/>
  <c r="J66" i="1"/>
  <c r="J50" i="1"/>
  <c r="J61" i="1"/>
  <c r="J73" i="1"/>
  <c r="J54" i="1"/>
  <c r="J56" i="1"/>
  <c r="J71" i="1"/>
  <c r="J68" i="1"/>
  <c r="J51" i="1"/>
  <c r="J65" i="1"/>
  <c r="J58" i="1"/>
  <c r="J57" i="1"/>
  <c r="J64" i="1"/>
  <c r="J72" i="1"/>
  <c r="J59" i="1"/>
  <c r="J69" i="1"/>
  <c r="J60" i="1"/>
  <c r="J53" i="1"/>
  <c r="J62" i="1"/>
  <c r="J70" i="1"/>
  <c r="J55" i="1"/>
  <c r="J67" i="1"/>
  <c r="J7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Rozpocet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Rozpocet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<sst xmlns="http://schemas.openxmlformats.org/spreadsheetml/2006/main" count="2368" uniqueCount="815">
  <si>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</si>
  <si>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</si>
  <si>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</si>
  <si>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</si>
  <si>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</si>
  <si>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</si>
  <si>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</si>
  <si>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</si>
  <si>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</si>
  <si>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</si>
  <si>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</si>
  <si>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</si>
  <si>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</si>
  <si>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</si>
  <si>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</si>
  <si>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</si>
  <si>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</si>
  <si>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</si>
  <si>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</si>
  <si>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</si>
  <si>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</si>
  <si>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</si>
  <si>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</si>
  <si>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</si>
  <si>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</si>
  <si>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</si>
  <si>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</si>
  <si>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</si>
  <si>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</si>
  <si>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</si>
  <si>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</si>
  <si>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</si>
  <si>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</si>
  <si>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</si>
  <si>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</si>
  <si>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</si>
  <si>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</si>
  <si>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</si>
  <si>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</si>
  <si>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</si>
  <si>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</si>
  <si>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Stavba</t>
  </si>
  <si>
    <t>001</t>
  </si>
  <si>
    <t>Stavební úpravy školní jídelny v Hradci Králové</t>
  </si>
  <si>
    <t>01</t>
  </si>
  <si>
    <t>Ostatní a vedlejší náklady</t>
  </si>
  <si>
    <t>02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</si>
  <si>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</si>
  <si>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</si>
  <si>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</si>
  <si>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</si>
  <si>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</si>
  <si>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</si>
  <si>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</si>
  <si>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</si>
  <si>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</si>
  <si>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</si>
  <si>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</si>
  <si>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</si>
  <si>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</si>
  <si>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</si>
  <si>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</si>
  <si>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</si>
  <si>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</si>
  <si>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</si>
  <si>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</si>
  <si>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</si>
  <si>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</si>
  <si>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</si>
  <si>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</si>
  <si>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</si>
  <si>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</si>
  <si>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</si>
  <si>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</si>
  <si>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</si>
  <si>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</si>
  <si>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</si>
  <si>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</si>
  <si>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</si>
  <si>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728</t>
  </si>
  <si>
    <t>Vzduchotechnika</t>
  </si>
  <si>
    <t>730</t>
  </si>
  <si>
    <t>Ústřední vytápění</t>
  </si>
  <si>
    <t>764</t>
  </si>
  <si>
    <t>Konstrukce klempířské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</si>
  <si>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</si>
  <si>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</si>
  <si>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</si>
  <si>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</si>
  <si>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</si>
  <si>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</si>
  <si>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</si>
  <si>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</si>
  <si>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</si>
  <si>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</si>
  <si>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</si>
  <si>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</si>
  <si>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</si>
  <si>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</si>
  <si>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</si>
  <si>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</si>
  <si>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</si>
  <si>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</si>
  <si>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</si>
  <si>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</si>
  <si>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</si>
  <si>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</si>
  <si>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</si>
  <si>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</si>
  <si>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</si>
  <si>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</si>
  <si>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</si>
  <si>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</si>
  <si>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</si>
  <si>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</si>
  <si>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</si>
  <si>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</si>
  <si>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</si>
  <si>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</si>
  <si>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</si>
  <si>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</si>
  <si>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</si>
  <si>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</si>
  <si>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</si>
  <si>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</si>
  <si>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</si>
  <si>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</si>
  <si>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</si>
  <si>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</si>
  <si>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</si>
  <si>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</t>
  </si>
  <si>
    <t>Kalkul</t>
  </si>
  <si>
    <t>VRN</t>
  </si>
  <si>
    <t>POL99_2</t>
  </si>
  <si>
    <t>005121020R</t>
  </si>
  <si>
    <t xml:space="preserve">Provoz zařízení staveniště </t>
  </si>
  <si>
    <t>POL99_8</t>
  </si>
  <si>
    <t>005121030R</t>
  </si>
  <si>
    <t>Odstranění zařízení staveniště</t>
  </si>
  <si>
    <t>005124010R</t>
  </si>
  <si>
    <t>Koordinační a inženýrská činnost</t>
  </si>
  <si>
    <t>005211020R</t>
  </si>
  <si>
    <t xml:space="preserve">Vytyčení inženýrských sítí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</si>
  <si>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</si>
  <si>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</si>
  <si>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</si>
  <si>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</si>
  <si>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00524R</t>
  </si>
  <si>
    <t>Předání a převzetí díla</t>
  </si>
  <si>
    <t>005261010R</t>
  </si>
  <si>
    <t>Pojištění dodavatele a pojištění díla</t>
  </si>
  <si>
    <t>005261021R</t>
  </si>
  <si>
    <t>Bankovní záruky za řádné provedení díla</t>
  </si>
  <si>
    <t>SUM</t>
  </si>
  <si>
    <t>Poznámky uchazeče k zadání</t>
  </si>
  <si>
    <t>POPUZIV</t>
  </si>
  <si>
    <t>END</t>
  </si>
  <si>
    <t>113106121</t>
  </si>
  <si>
    <t>Rozebrání dlažeb z betonových dlaždic na sucho</t>
  </si>
  <si>
    <t>m2</t>
  </si>
  <si>
    <t>RTS 19/ II</t>
  </si>
  <si>
    <t>Práce</t>
  </si>
  <si>
    <t>POL1_</t>
  </si>
  <si>
    <t>S6 chodník před vstupem, dlažba 25mm - sever : 32,46*6,2-(18,7*1,6+1*1,1)</t>
  </si>
  <si>
    <t>VV</t>
  </si>
  <si>
    <t>Východ a západ rozebrání 0,5m : 2*15*0,5</t>
  </si>
  <si>
    <t>Jih rozebrání 0,5m : 30*0,5</t>
  </si>
  <si>
    <t>113152112</t>
  </si>
  <si>
    <t>Odstranění podkladu z kameniva drceného</t>
  </si>
  <si>
    <t>m3</t>
  </si>
  <si>
    <t>S6 chodník před vstupem -severní část : 0,15*(32,46*6,2-(18,7*1,6+1*1,1))</t>
  </si>
  <si>
    <t>rampa vstup : 0,15*1*1,1</t>
  </si>
  <si>
    <t>Východ a západ rozebrání 0,5m : 0,15*(2*15*0,5)</t>
  </si>
  <si>
    <t>Jih rozebrání 0,5m : 0,15*(30*0,5)</t>
  </si>
  <si>
    <t>122201101</t>
  </si>
  <si>
    <t>Odkopávky nezapažené v hor. 3 do 100 m3</t>
  </si>
  <si>
    <t>S6 chodník před vstupem - sever : 0,275*(32,46*6,2-(18,7*1,6+1*1,1))</t>
  </si>
  <si>
    <t>139601102</t>
  </si>
  <si>
    <t xml:space="preserve">Ruční výkop jam, rýh a šachet v hornině tř. 3        </t>
  </si>
  <si>
    <t>S5b venkovní schodiště nová část - zákl. pas : 0,5*18,7*0,4</t>
  </si>
  <si>
    <t>Severní část - chodník před vstupem (mimo rampu) : 0,5*2*6,3*0,5</t>
  </si>
  <si>
    <t>Východ a západ rozebrání 0,5m (mimo rampy) : 0,5*2*15*0,5</t>
  </si>
  <si>
    <t>Jih rozebrání 0,5m : 0,5*30*0,5</t>
  </si>
  <si>
    <t>162701105</t>
  </si>
  <si>
    <t>Vodorovné přemístění výkopku z hor.1-4 do 10000 m</t>
  </si>
  <si>
    <t>Odkaz na mn. položky pořadí 2 : 30,19980</t>
  </si>
  <si>
    <t>Odkaz na mn. položky pořadí 3 : 46,81380</t>
  </si>
  <si>
    <t>167101101</t>
  </si>
  <si>
    <t>Nakládání výkopku z hor.1-4 v množství do 100 m3</t>
  </si>
  <si>
    <t>Odkaz na mn. položky pořadí 5 : 77,01360</t>
  </si>
  <si>
    <t>174101101</t>
  </si>
  <si>
    <t>Zásyp jam, rýh, šachet se zhutněním</t>
  </si>
  <si>
    <t>Odkaz na mn. položky pořadí 4 : 21,89000</t>
  </si>
  <si>
    <t>199000002</t>
  </si>
  <si>
    <t>Poplatek za skládku horniny 1- 4</t>
  </si>
  <si>
    <t>979054442</t>
  </si>
  <si>
    <t>Očištění vybouraných dlaždic</t>
  </si>
  <si>
    <t>273351215</t>
  </si>
  <si>
    <t>Bednění stěn základových desek - zřízení</t>
  </si>
  <si>
    <t>S5b venkovní schodiště nová část - horní část : 0,15*8,7+2*0,15*2</t>
  </si>
  <si>
    <t>S5b venkovní schodiště nová část - dolní část : 0,22*18,7+2*0,22*2</t>
  </si>
  <si>
    <t>273351216</t>
  </si>
  <si>
    <t>Bednění stěn základových desek - odstranění</t>
  </si>
  <si>
    <t>Odkaz na mn. položky pořadí 10 : 6,89900</t>
  </si>
  <si>
    <t>274313621</t>
  </si>
  <si>
    <t xml:space="preserve">Beton základových pasů prostý C 20/25 </t>
  </si>
  <si>
    <t>631315621</t>
  </si>
  <si>
    <t>Mazanina betonová tl. 12 - 24 cm C 20/25</t>
  </si>
  <si>
    <t>S5b venkovní schodiště nová část - horní část : 0,15*8,7*1</t>
  </si>
  <si>
    <t>S5b venkovní schodiště nová část - dolní část : 0,22*18,7*0,73</t>
  </si>
  <si>
    <t>rampa+ vyrovnání rampy : 2*0,15*1*0,75+2*0,1*0,2*1,8</t>
  </si>
  <si>
    <t>S5a venkovní sch. stávající část - vyrovnání : 0,1*18,7*1,6</t>
  </si>
  <si>
    <t>S4 - Římsa u prosklených stěn,spádo. : 0,2*(2*36,84*1,4)</t>
  </si>
  <si>
    <t>631361921</t>
  </si>
  <si>
    <t>Výztuž mazanin svařovanou sítí průměr drátu  4,0, oka 150/150 mm</t>
  </si>
  <si>
    <t>t</t>
  </si>
  <si>
    <t>Začátek provozního součtu</t>
  </si>
  <si>
    <t xml:space="preserve">  S5b venkovní schodiště nová část - horní část : 0,15*8,7*1</t>
  </si>
  <si>
    <t xml:space="preserve">  S5b venkovní schodiště nová část - dolní část : 0,22*18,7*0,73</t>
  </si>
  <si>
    <t xml:space="preserve">  Mezisoučet</t>
  </si>
  <si>
    <t>Konec provozního součtu</t>
  </si>
  <si>
    <t>S5b - venk. schodiště mazaniny : 4,30822*0,07</t>
  </si>
  <si>
    <t>317121047</t>
  </si>
  <si>
    <t>Překlad nenosný pórobeton, světlost otv. do 105 cm překlad nenosný NEP 15 P4,4 124 x 24,9 x 15 cm</t>
  </si>
  <si>
    <t>kus</t>
  </si>
  <si>
    <t>P1 : 1</t>
  </si>
  <si>
    <t>317121049</t>
  </si>
  <si>
    <t>Překlad nenosný pórobeton, světlost otv. do 375 cm překlad nenosný NEP 10 P4,4 250 x 24,9 x 10 cm</t>
  </si>
  <si>
    <t>P2 : 1</t>
  </si>
  <si>
    <t>342254611</t>
  </si>
  <si>
    <t>Příčky z desek pórobetonových tl. 100 mm</t>
  </si>
  <si>
    <t>1 NP vestibul : 3,26*3,85</t>
  </si>
  <si>
    <t>342254811</t>
  </si>
  <si>
    <t>Příčky z desek pórobetonových tl. 150 mm</t>
  </si>
  <si>
    <t>1NP vestibul : 3*3,85+3,45*3,85-(0,8*2)</t>
  </si>
  <si>
    <t>342668111</t>
  </si>
  <si>
    <t>Těsnění styku rampy pěnou</t>
  </si>
  <si>
    <t>m</t>
  </si>
  <si>
    <t>rampa/schodiště sever : 6,3+6,3</t>
  </si>
  <si>
    <t>rampy východ a západ : 16+16</t>
  </si>
  <si>
    <t>380932213</t>
  </si>
  <si>
    <t>Vlepení výztuže D   8, beton,  těsnící malta vč. vyvrtání a vyčtění otvoru</t>
  </si>
  <si>
    <t>Schodiště po 250 mm, 300mm : 0,3*((8,7+18,7)/0,25)</t>
  </si>
  <si>
    <t>31720R</t>
  </si>
  <si>
    <t>SDK stěna pokladen 5700 x 2000mm tl. 18mm s výplní MW 100mm, vč. kotvení a koordinace s výrobky</t>
  </si>
  <si>
    <t>Vlastní</t>
  </si>
  <si>
    <t>Stěna pokladen : 5,7*2-1,5*0,5</t>
  </si>
  <si>
    <t>23170126</t>
  </si>
  <si>
    <t>Soudal studnařská montážní pěna 750 ml</t>
  </si>
  <si>
    <t>SPCM</t>
  </si>
  <si>
    <t>Specifikace</t>
  </si>
  <si>
    <t>POL3_</t>
  </si>
  <si>
    <t>63151406</t>
  </si>
  <si>
    <t>Deska z minerální plsti tl. 100 mm</t>
  </si>
  <si>
    <t>stěna pokladen MW : 5,7*2</t>
  </si>
  <si>
    <t>564751111</t>
  </si>
  <si>
    <t>Podklad z kameniva drceného vel.32-63 mm,tl. 15 cm</t>
  </si>
  <si>
    <t xml:space="preserve">nový podklad pod ,,okap.chodník" : </t>
  </si>
  <si>
    <t>Východ a západ : (2*15*0,5)</t>
  </si>
  <si>
    <t>Jih rozebrání : (30*0,5)</t>
  </si>
  <si>
    <t>564861111</t>
  </si>
  <si>
    <t>Podklad ze štěrkodrti po zhutnění tloušťky 20 cm štěrkodrť frakce 0-63 mm</t>
  </si>
  <si>
    <t>S6 chodník před vstupem : 32,46*6,2-(18,7*2,19+1,2*1,9)</t>
  </si>
  <si>
    <t>567132111</t>
  </si>
  <si>
    <t>Podklad z kameniva zpev.cementem SC C8/10 tl.16 cm</t>
  </si>
  <si>
    <t>596811111</t>
  </si>
  <si>
    <t>Kladení dlaždic kom.pro pěší, lože z kameniva těž., dlažba stávající</t>
  </si>
  <si>
    <t>Kladení dlaždic kom.pro pěší, lože z kameniva těž. včetně dlaždic betonových 50/50/5 cm</t>
  </si>
  <si>
    <t>59245110</t>
  </si>
  <si>
    <t>Dlažba zámková, náhdrada stávajících rozbitých</t>
  </si>
  <si>
    <t>odhad : 15</t>
  </si>
  <si>
    <t>078844111</t>
  </si>
  <si>
    <t>Úprava ostění otvoru při opravách omítnutím MC</t>
  </si>
  <si>
    <t>Ostění vnitřní dveře a dozdívky : 4*2*0,3</t>
  </si>
  <si>
    <t>Ostatní po bourání ve vestibulu : 5</t>
  </si>
  <si>
    <t>342264051</t>
  </si>
  <si>
    <t>Podhled sádrokartonový na zavěšenou ocel. konstr. desky protipožární tl. 12,5 mm, bez izolace</t>
  </si>
  <si>
    <t>Vestibul, SDK : 3,1*14</t>
  </si>
  <si>
    <t>342264098</t>
  </si>
  <si>
    <t>Příplatek k podhledu sádrokart., zkosení podhledu ve vestibulu</t>
  </si>
  <si>
    <t>Vestibul zkosení : 18,8*0,6</t>
  </si>
  <si>
    <t>602016142</t>
  </si>
  <si>
    <t>Štuk na stěnách vnitřní, ručně</t>
  </si>
  <si>
    <t>1 NP vestibul : 2*(3*3,85+3,45*3,85-(0,8*2))</t>
  </si>
  <si>
    <t>612481211</t>
  </si>
  <si>
    <t xml:space="preserve">Montáž výztužné sítě(perlinky)do stěrky-vnit.stěny včetně výztužné sítě a stěrkového tmelu </t>
  </si>
  <si>
    <t>342266L1</t>
  </si>
  <si>
    <t>Obklad stěn z laminátových desek desky protipožární tl. 18 mm</t>
  </si>
  <si>
    <t>T - obklad lam. deskami : 2,35*(12+19+5,8)</t>
  </si>
  <si>
    <t>7675800R</t>
  </si>
  <si>
    <t>Podhled rastrový, rošt, kazety minerální 60 x 120 cm včetně dodávky kazet</t>
  </si>
  <si>
    <t>Vestibul : 5,4*18,8+3*5,8</t>
  </si>
  <si>
    <t>622311834</t>
  </si>
  <si>
    <t>Zatepl.syst., fasáda, miner.desky PV 140 mm s omítkou silikonovou 2mm</t>
  </si>
  <si>
    <t>S2 a S4 strop (římsy) MW 140 mm vč. : 8*37,5+6*37,45</t>
  </si>
  <si>
    <t>Nadpraží prosklených stěn - 2NP : 1,4*36,84+1,4*0,67</t>
  </si>
  <si>
    <t>622315334</t>
  </si>
  <si>
    <t>Zatepl. systém, fasáda, EPS šedý tl.140 mm s omítkou silikonovou 2 mm</t>
  </si>
  <si>
    <t>Obvodový plášť 2NP EPS š. 140mm : 37,73*6*2-(10*1,2*1,2)+37,78*6*2-(36,84*4,02*2)</t>
  </si>
  <si>
    <t>622319563</t>
  </si>
  <si>
    <t>Zateplovací systém, parapet, XPS tl. 30 mm vč. profilů a difuz. pásky, zakončený stěrkou s výztužnou tkaninou</t>
  </si>
  <si>
    <t>K9 : 36,74*0,7</t>
  </si>
  <si>
    <t>K8 : 36,74*1</t>
  </si>
  <si>
    <t>K2 : 2*6,1*0,45</t>
  </si>
  <si>
    <t>K3 : 4*6*0,45</t>
  </si>
  <si>
    <t>K4 : 2*2,01*0,45</t>
  </si>
  <si>
    <t>K5 : 2*5,4*0,45</t>
  </si>
  <si>
    <t>K6 : 3*3,9*0,45</t>
  </si>
  <si>
    <t>K1 : 4*6,42*0,41</t>
  </si>
  <si>
    <t>K7 : 10*1,2*0,25</t>
  </si>
  <si>
    <t>622391001</t>
  </si>
  <si>
    <t>Příplatek-mtž KZS podhledu,izolant,tenkovrst.om.</t>
  </si>
  <si>
    <t>Odkaz na mn. položky pořadí 37 : 577,21400</t>
  </si>
  <si>
    <t>622319111</t>
  </si>
  <si>
    <t>Dilatační profil KZS - průběžně i svisle</t>
  </si>
  <si>
    <t>oddělení XPS a EPS šedý soklové části : 31*4-7</t>
  </si>
  <si>
    <t>622471931</t>
  </si>
  <si>
    <t>Příplatek za vícebarevné provádění</t>
  </si>
  <si>
    <t>Odkaz na mn. položky pořadí 38 : 595,52640</t>
  </si>
  <si>
    <t>622473187</t>
  </si>
  <si>
    <t>Příplatek za okenní lištu (APU, APU3D) - montáž včetně dodávky lišty</t>
  </si>
  <si>
    <t>výplně otvorů - nadpraží : 4*6,42+2*6,14+4*6+2*2,01+2*5,4+3*3,9+10*1,2+2*36,74</t>
  </si>
  <si>
    <t>výplně otvorů - ostění : 30*1,5*2+2,65*2+3,85*2+2*2*2</t>
  </si>
  <si>
    <t>výplně otvorů - ostění 2np : 10*1,2*2+2*2*4</t>
  </si>
  <si>
    <t>prostup OK stropem : 12*(2*0,2+0,4*2)</t>
  </si>
  <si>
    <t>622481211</t>
  </si>
  <si>
    <t>Montáž výztužné sítě(perlinky)do stěrky-vněj.stěny - římsa, 2 x perlinka včetně výztužné sítě a stěrkového tmelu</t>
  </si>
  <si>
    <t>S4 - Římsa u prosklených stěn : 2*36,84*1,4</t>
  </si>
  <si>
    <t>622904112</t>
  </si>
  <si>
    <t>Očištění fasád tlakovou vodou složitost 1 - 2</t>
  </si>
  <si>
    <t xml:space="preserve">S2 a S4 : </t>
  </si>
  <si>
    <t>Obvodový plášť 2NP : 37,4*6*2-(10*1,2*1,2)+37,5*5,8*2-(36,84*4,02*2)</t>
  </si>
  <si>
    <t xml:space="preserve">sokl+stěny 1 NP : </t>
  </si>
  <si>
    <t>Soklová část zdiva očištění : 2,8*(12,6+12,6)+2,8*(14)+2,1*(16)+2,8*(5*5,7)+2,1*(16)+2,8*(14)</t>
  </si>
  <si>
    <t>zásobovací rampy : 2*2,35*17,725</t>
  </si>
  <si>
    <t>2*0,55*(2,8+4,7)</t>
  </si>
  <si>
    <t>641960000</t>
  </si>
  <si>
    <t>Těsnění spár otvorových prvků PU pěnou</t>
  </si>
  <si>
    <t>výplně otrovů : 2*(4*6,42+2*6,14+4*6+2*2,01+2*5,4+3*3,9+10*1,2+2*36,74)</t>
  </si>
  <si>
    <t>763615231</t>
  </si>
  <si>
    <t>M.obložení podhledů,desky nad tl.18 mm,sraz,šroub a lepení</t>
  </si>
  <si>
    <t>Nadpraží u prosklených stěn 2NP : 2*1,0*36,74</t>
  </si>
  <si>
    <t>6200R</t>
  </si>
  <si>
    <t>Dodávka a montáž betonových dlaždic s vlysy, tl. 80mm vč. kotvení a kladečského plánu</t>
  </si>
  <si>
    <t>Soklová část zdiva XPS š. 140mm, pod beton.obklad : 0,3*(12,6+12,6)+0,3*(14)+0,3*(16)+0,3*(16)+0,3*(14)</t>
  </si>
  <si>
    <t>Soklová část zdiva EPS š. 140mm : 2,5*(12,6+12,6)+2,5*(14)+1,8*(16)+1,8*(16)+2,5*(14)</t>
  </si>
  <si>
    <t>622319119RF01</t>
  </si>
  <si>
    <t>Zateplovací systém, sloupy,  EPS šedý 50 mm  sokl XPS 50mm, zakončený silikonovou omítkou</t>
  </si>
  <si>
    <t>Sloupy 1NP EPS š 50 mm, sokl z XPS : 1,6*(6*0,14+8*0,18+2*0,5)+4,2*(2*3+4*2)</t>
  </si>
  <si>
    <t>ostatní detaily, rezerva : 10</t>
  </si>
  <si>
    <t>6223195240R1</t>
  </si>
  <si>
    <t>Zateplovací systém sokl, XPS tl. 140 mm s omítkou minerální - imitace betonu</t>
  </si>
  <si>
    <t xml:space="preserve">Sokl nad terénem, zakončený omítkou - jižní fasáda : </t>
  </si>
  <si>
    <t>Soklová část zdiva XPS 140mm,v.300 mm : 0,3*(5*5,7)*1,1</t>
  </si>
  <si>
    <t>622319524RV1X1</t>
  </si>
  <si>
    <t>Zateplovací systém, sokl, XPS tl. 140 mm  zakončený stěrka s perlinkou (2x)</t>
  </si>
  <si>
    <t>6223195R</t>
  </si>
  <si>
    <t>Zateplovací systém, sokl, XPS tl. 140 mm zakončená pružnou hydroizolační stěrkou</t>
  </si>
  <si>
    <t>Soklová část zdiva pod terénem (mimo rampy, pod terénem) - fasáda : 0,3*(6+6)+0,3*(14)+0,3*(14)</t>
  </si>
  <si>
    <t>jižní část fasády pod terénem : 0,3*(5*5,7)</t>
  </si>
  <si>
    <t>6223233X</t>
  </si>
  <si>
    <t>Zateplovací syst.,fasáda, EPS šedý,tl.140 mm, 2x stěrka s perlinkou s omítkou minerální - imitace betonu</t>
  </si>
  <si>
    <t>Indiv</t>
  </si>
  <si>
    <t>Soklová část zdiva EPS š. 140mm, jižní část fasády : 2,5*(5*5,7)*1,1</t>
  </si>
  <si>
    <t>6223233X1</t>
  </si>
  <si>
    <t>Zateplovací syst.,fasáda, EPS šedý,tl.140 mm, zakončený stěrka s perlinkou (2x)</t>
  </si>
  <si>
    <t>76361412RT</t>
  </si>
  <si>
    <t>M.podlahy z desek do tl.18 mm, na sraz, sponky, vruty vč. dodávky desky OSB 3N tl. 18 mm</t>
  </si>
  <si>
    <t>60725017</t>
  </si>
  <si>
    <t>Deska dřevoštěpková OSB 3 N tl. 25 mm</t>
  </si>
  <si>
    <t>Odkaz na mn. položky pořadí 47 : 73,48000*1,1</t>
  </si>
  <si>
    <t>766624052</t>
  </si>
  <si>
    <t>Montáž střešního výlezu rozměr 600x900 mm</t>
  </si>
  <si>
    <t>0000A</t>
  </si>
  <si>
    <t>Poznámka- nenaceňovat</t>
  </si>
  <si>
    <t>kpl</t>
  </si>
  <si>
    <t xml:space="preserve">Nedílnou součástí výkazu výměr je projektová dokumentace : </t>
  </si>
  <si>
    <t xml:space="preserve">Veškeré detailní popisy jednotlivých výplní jsou součástí PD - výpis výrobků : </t>
  </si>
  <si>
    <t xml:space="preserve">Dodavatel je povinnen zhotovit vlastní dílenskou dokumentaci a předložit ji investorovi ke schválení : </t>
  </si>
  <si>
    <t xml:space="preserve">Jednotlivý počet výrobků a jejich rozměry je nutné ověřit přímo na stavbě : </t>
  </si>
  <si>
    <t xml:space="preserve">Koordinaci s jednotlivými profesemi a investorem zahrnout do ceny : </t>
  </si>
  <si>
    <t>0002A2</t>
  </si>
  <si>
    <t>Zaměření na stavbě a koordinace výplní s investorem</t>
  </si>
  <si>
    <t>000A1</t>
  </si>
  <si>
    <t>Montáž výplní otvorů vč. dopravy na místo stavby a přesunů</t>
  </si>
  <si>
    <t>0T13</t>
  </si>
  <si>
    <t>Dodávka střešních světlíků - kopulový světlík, polykarbonát, vč. mříže</t>
  </si>
  <si>
    <t>ks</t>
  </si>
  <si>
    <t>648991111RTR1</t>
  </si>
  <si>
    <t>Osazení parapet.desek plast. a lamin. š. do 20cm včetně dodávky plastové parapetní desky</t>
  </si>
  <si>
    <t>T1 : 2*6,16</t>
  </si>
  <si>
    <t>T2 : 2*6,16</t>
  </si>
  <si>
    <t>T3 : 2*5,82</t>
  </si>
  <si>
    <t>T4 : 4*5,66</t>
  </si>
  <si>
    <t>T5 : 2*1,92</t>
  </si>
  <si>
    <t>T6 : 2*5,26</t>
  </si>
  <si>
    <t>T7 : 2*3,9</t>
  </si>
  <si>
    <t>648991113RTR2</t>
  </si>
  <si>
    <t>Osazení parapet.desek plast. a lamin. š.nad 20cm včetně dodávky plastové parapetní desky</t>
  </si>
  <si>
    <t>T8 : 10*1,2</t>
  </si>
  <si>
    <t>T9 - z dílů : 36,84</t>
  </si>
  <si>
    <t>T10 - z dílů : 36,84</t>
  </si>
  <si>
    <t>OT13a</t>
  </si>
  <si>
    <t>Dodávka laminátových manžet ke střešním světlíkům v. 500 mm, vč. prostupů</t>
  </si>
  <si>
    <t>OT13b</t>
  </si>
  <si>
    <t>Montáž střešních světlíků a manžet vč. úpravy HI a svarů a kotvení</t>
  </si>
  <si>
    <t xml:space="preserve">ks </t>
  </si>
  <si>
    <t>OT15</t>
  </si>
  <si>
    <t>Střešní výlez s plastovým rámem a izolačním trojsklem vč. manžet</t>
  </si>
  <si>
    <t>D1</t>
  </si>
  <si>
    <t>Hlíníkové vstupní dveře do jídelny 6160x3850 mm, panikové kování, dle výpisu výrobků a PD</t>
  </si>
  <si>
    <t>D10P</t>
  </si>
  <si>
    <t>Vnitřní jednokřídlé hliníkové dveře 900x3000mm s nadsvětlíkem, vč.zárubně a kování dle výpisu výrobků a PD</t>
  </si>
  <si>
    <t>D2L</t>
  </si>
  <si>
    <t>Hlíníkové vstupní dveře rampy, západní průčelí 1980x3300 mm, panikové kování dle výpisu výrobků a PD</t>
  </si>
  <si>
    <t>D3P</t>
  </si>
  <si>
    <t>Hlíníkové vstupní dveře rampy, východní průčelí 1980x3300 mm, panikové kování dle výpisu výrobků a PD</t>
  </si>
  <si>
    <t>D4</t>
  </si>
  <si>
    <t>Hlíníkové vstupní dveře do vestibulu 1980x3300 mm, panikové kování, dle výpisu výrobků a PD</t>
  </si>
  <si>
    <t>D5L</t>
  </si>
  <si>
    <t>Hlíníkové servisní dveře do prostoru kuchyně 2100x3920 mm dle výpisu výrobků a PD</t>
  </si>
  <si>
    <t>D6L</t>
  </si>
  <si>
    <t>Vnitřní dvoukřídlé dveře 1900x2350mm, HPL vč. zárubně a kování dle výpisu výrobků a PD</t>
  </si>
  <si>
    <t>D7LP</t>
  </si>
  <si>
    <t>Vnitřní jednokřídlé dveře 780x2010mm, HPL vč. kování dle výpisu výrobků a PD</t>
  </si>
  <si>
    <t>D8L</t>
  </si>
  <si>
    <t>Hlíníkové vnitřní automatické dveře do prostoru pokladen 1720x3200 mm, čidlo dle výpisu výrobků a PD</t>
  </si>
  <si>
    <t>D9P</t>
  </si>
  <si>
    <t>Vnitřní jednokřídlé dveře 900x2020mm, HPL vč.zárubně a kování dle výpisu výrobků a PD</t>
  </si>
  <si>
    <t>O1</t>
  </si>
  <si>
    <t>Vnější hliníkové okno 6160 x 1500mm, pákový ovladač dle výpisu výrobků a PD</t>
  </si>
  <si>
    <t>O2</t>
  </si>
  <si>
    <t>O3</t>
  </si>
  <si>
    <t>Vnější hliníkové okno 5820 x 1500mm, pákový ovladač dle výpisu výrobků a PD</t>
  </si>
  <si>
    <t>O4</t>
  </si>
  <si>
    <t>Vnější hliníkové okno 5660 x 1500mm, pákový ovladač dle výpisu výrobků a PD</t>
  </si>
  <si>
    <t>O5</t>
  </si>
  <si>
    <t>Vnější hliníkové okno 1920 x 1500mm, pákový ovladač dle výpisu výrobků a PD</t>
  </si>
  <si>
    <t>O6</t>
  </si>
  <si>
    <t>Vnější hliníkové okno 5360 x 1500mm, pákový ovladač dle výpisu výrobků a PD</t>
  </si>
  <si>
    <t>O7</t>
  </si>
  <si>
    <t>Vnější hliníkové okno 3900 x 1500mm, pákový ovladač dle výpisu výrobků a PD</t>
  </si>
  <si>
    <t>O8</t>
  </si>
  <si>
    <t>O9</t>
  </si>
  <si>
    <t>Vnější hliníkové okno 5660 x 1500mm, pákový ovladač ,se spodním světlíkem 2350x1500mm dle výpisu výrobků a PD</t>
  </si>
  <si>
    <t>OT10</t>
  </si>
  <si>
    <t>Vnější hliníkové okno 1200 x 1200mm dle výpisu výrobků a PD</t>
  </si>
  <si>
    <t>OT11</t>
  </si>
  <si>
    <t>Fasádní hliníková sestava oken v severním průčelí 36 840 x 4020mm dle výpisu výrobků a PD</t>
  </si>
  <si>
    <t>OT12</t>
  </si>
  <si>
    <t>Fasádní hliníková sestava oken v severním průčelí 36 840 x 4020mm, pákové ovladače dle výpisu výrobků a PD</t>
  </si>
  <si>
    <t>OT14</t>
  </si>
  <si>
    <t>Vnitřní rohové okno pokladen 5680 x 1200mm, navázání na dveře D8 dle výpisu výrobků a PD</t>
  </si>
  <si>
    <t>OT16</t>
  </si>
  <si>
    <t>Vnitřní okno pokladny 500 x 1500mm dle výpisu výrobků a PD</t>
  </si>
  <si>
    <t>OT17</t>
  </si>
  <si>
    <t>Vnitřní okno skladníka 850 x 2500mm dle výpisu výrobků a PD</t>
  </si>
  <si>
    <t>941941031</t>
  </si>
  <si>
    <t>Montáž lešení leh.řad.s podlahami,š.do 1 m, H 10 m</t>
  </si>
  <si>
    <t>lešení fasádní komplet : 4*(31*10)</t>
  </si>
  <si>
    <t>941941191</t>
  </si>
  <si>
    <t>Příplatek za každý měsíc použití lešení k pol.1031 lešení rámové pronajaté</t>
  </si>
  <si>
    <t>Odkaz na mn. položky pořadí 92 : 1240,00000*2</t>
  </si>
  <si>
    <t>941941831</t>
  </si>
  <si>
    <t>Demontáž lešení leh.řad.s podlahami,š.1 m, H 10 m</t>
  </si>
  <si>
    <t>Odkaz na mn. položky pořadí 92 : 1240,00000</t>
  </si>
  <si>
    <t>941955001</t>
  </si>
  <si>
    <t>Lešení lehké pomocné, výška podlahy do 1,2 m</t>
  </si>
  <si>
    <t>1 NP vnější : 4*(31*3,5)</t>
  </si>
  <si>
    <t>vnitřní : 150</t>
  </si>
  <si>
    <t>944944011</t>
  </si>
  <si>
    <t>Montáž ochranné sítě z umělých vláken</t>
  </si>
  <si>
    <t>944944031</t>
  </si>
  <si>
    <t>Příplatek za každý měsíc použití sítí k pol. 4011</t>
  </si>
  <si>
    <t>Odkaz na mn. položky pořadí 96 : 1240,00000</t>
  </si>
  <si>
    <t>944944081</t>
  </si>
  <si>
    <t>Demontáž ochranné sítě z umělých vláken</t>
  </si>
  <si>
    <t>949942101</t>
  </si>
  <si>
    <t>Nájem za hydraulickou zvedací plošinu, H do 27 m</t>
  </si>
  <si>
    <t>h</t>
  </si>
  <si>
    <t>záchytný systém střechy : 12</t>
  </si>
  <si>
    <t>pomocné demontážní práce (fasádní okna, prvky) : 24</t>
  </si>
  <si>
    <t>952901111</t>
  </si>
  <si>
    <t>Vyčištění budov o výšce podlaží do 4 m</t>
  </si>
  <si>
    <t>962032231</t>
  </si>
  <si>
    <t>Bourání zdiva z cihel pálených na MVC, nadezdívky</t>
  </si>
  <si>
    <t>střecha - nadezdívky : 8*(0,6*0,15*(0,55*2+0,85*2))</t>
  </si>
  <si>
    <t>962052211</t>
  </si>
  <si>
    <t>Bourání zdiva železobetonového nadzákladového</t>
  </si>
  <si>
    <t>zvětšení okenního otvoru 1NP : 5,66*1,15*0,35</t>
  </si>
  <si>
    <t>965048250</t>
  </si>
  <si>
    <t>Dočištění povrchu po vybourání dlažeb, MC do 50%</t>
  </si>
  <si>
    <t>S5 venkovní schodiště, rampa : 18,7*1,6+1*1,1</t>
  </si>
  <si>
    <t>965081713</t>
  </si>
  <si>
    <t>Bourání dlažeb keramických tl.do 10 mm, nad 1 m2 ručně, dlaždice keramické</t>
  </si>
  <si>
    <t>968071112</t>
  </si>
  <si>
    <t>Vyvěšení, zavěšení kovových(plastových) křídel oken pl. do 1,5 m2</t>
  </si>
  <si>
    <t>2NP : 10</t>
  </si>
  <si>
    <t>968071113</t>
  </si>
  <si>
    <t>Vyvěšení,zavěšení  kovových(plastových) křídel oken nad 1,5 m2</t>
  </si>
  <si>
    <t xml:space="preserve">1NP : </t>
  </si>
  <si>
    <t>východní pohled : 15</t>
  </si>
  <si>
    <t>severní pohled (vstup) : 12</t>
  </si>
  <si>
    <t>západní pohled : 15</t>
  </si>
  <si>
    <t>jižní pohled (zadní část) : 4</t>
  </si>
  <si>
    <t>968071125</t>
  </si>
  <si>
    <t>Vyvěšení, zavěšení kovových(plastových) křídel dveří pl. 2 m2</t>
  </si>
  <si>
    <t>1NP : 2</t>
  </si>
  <si>
    <t>968072245</t>
  </si>
  <si>
    <t>Vybourání kovových (plastových) rámů oken jednod. pl. do 2 m2</t>
  </si>
  <si>
    <t>2NP : 10*1,2*1,2</t>
  </si>
  <si>
    <t>968072247</t>
  </si>
  <si>
    <t>Vybourání kovových rámů(plastových) oken jednod. nad 4 m2</t>
  </si>
  <si>
    <t>východní pohled : 5,82*1,5+5,66*1,5+5,66*1,5+3,9*1,5+1,92*1,2+5,36*1,5</t>
  </si>
  <si>
    <t>severní pohled : 4*6,16*1,5</t>
  </si>
  <si>
    <t>západní pohled : 5,82*1,5+5,66*1,5+5,66*1,5+2*1,92*1,5+5,36*1,5</t>
  </si>
  <si>
    <t>jižní pohled : 2*3,9*1,5</t>
  </si>
  <si>
    <t>968072455</t>
  </si>
  <si>
    <t>Vybourání kovových (plastových) dveřních zárubní pl. do 2 m2</t>
  </si>
  <si>
    <t>1NP : 2*(2*0,8)</t>
  </si>
  <si>
    <t>970041130</t>
  </si>
  <si>
    <t>Vrtání jádrové do prostého betonu(střešní konstrukce) do D 110 mm</t>
  </si>
  <si>
    <t>76758000R</t>
  </si>
  <si>
    <t>Demontáž podhledů - sádrokartonové obložení technických systémů 1NP</t>
  </si>
  <si>
    <t>1 NP vestibul (obklad rozvodů) : 44*1,5</t>
  </si>
  <si>
    <t>965042R01</t>
  </si>
  <si>
    <t>Bourání + úprava části podlah pro založení stěn v 1NP ručně tl. mazaniny 5 - 8 cm</t>
  </si>
  <si>
    <t>1 NP vestibul : 0,07*(3,26+3+3,3)</t>
  </si>
  <si>
    <t>9680722200R</t>
  </si>
  <si>
    <t>Vybourání kovových rámů (plastových) a prosklených stěn - 1NP vstup,2NP</t>
  </si>
  <si>
    <t xml:space="preserve">vybourání ocelových stěn tvořených ocelovým rámem s prosklenou výplní vč. dveří : </t>
  </si>
  <si>
    <t>2 NP výplně : 2*36,8*4</t>
  </si>
  <si>
    <t>1 NP vstupní část : 6,16*3,85+16,47*3,85+3,26*3,85</t>
  </si>
  <si>
    <t>969RR</t>
  </si>
  <si>
    <t>Demontáž stávajících obkladů s imitací dřeva</t>
  </si>
  <si>
    <t>demontáže obkladů vnitřních : 2,35*(12+19+5,8)</t>
  </si>
  <si>
    <t>999281108</t>
  </si>
  <si>
    <t>Přesun hmot pro opravy a údržbu do výšky 12 m</t>
  </si>
  <si>
    <t>Poesun hmot</t>
  </si>
  <si>
    <t>POL7_</t>
  </si>
  <si>
    <t>289970111</t>
  </si>
  <si>
    <t>Vrstva geotextilie př. geofiltex</t>
  </si>
  <si>
    <t xml:space="preserve">uvažováno 1,0m : </t>
  </si>
  <si>
    <t>Soklová část zdiva (mimo rampy) : 1*(6,3+6,3)+1*(14)+1*(5*5,7)+1*(14)</t>
  </si>
  <si>
    <t>711212311</t>
  </si>
  <si>
    <t>Penetrace savých podkladů, pod betonový obklad</t>
  </si>
  <si>
    <t>Soklová část zdiva XPS š. 140mm, pod beton.obklad : 0,3*(12,6+12,6)+0,3*(16)+0,3*(16)+0,3*(14)</t>
  </si>
  <si>
    <t>Soklová část zdiva EPS š. 140mm, pod betonový obklad : 2,5*(12,6+12,6)+2,5*(14)+1,8*(16)+1,8*(16)+2,5*(14)</t>
  </si>
  <si>
    <t>711212002</t>
  </si>
  <si>
    <t>Hydroizolační povlak - nátěr nebo stěrka pružná hydroizolace tl. 2mm</t>
  </si>
  <si>
    <t>S5b venkovní schodiště nová část - horní část : 8,7*1</t>
  </si>
  <si>
    <t>S5b venkovní schodiště nová část - dolní část : 18,7*0,73</t>
  </si>
  <si>
    <t>Rampa komplet vstupní : 6,2*1,8</t>
  </si>
  <si>
    <t>S5a venkovní sch. stávající část : 18,7*1,6</t>
  </si>
  <si>
    <t>ostatní, stěny, propojení : 5</t>
  </si>
  <si>
    <t>711823121</t>
  </si>
  <si>
    <t xml:space="preserve">Montáž nopové fólie svisle včetně dodávky fólie </t>
  </si>
  <si>
    <t>711823129</t>
  </si>
  <si>
    <t xml:space="preserve">Montáž ukončovací lišty k nopové fólii včetně dodávky lišty </t>
  </si>
  <si>
    <t>Soklová část zdiva (mimo rampy) : (6,3+6,3)+(14)+(5*5,7)+(14)</t>
  </si>
  <si>
    <t>998711202</t>
  </si>
  <si>
    <t>Přesun hmot pro izolace proti vodě, výšky do 12 m</t>
  </si>
  <si>
    <t>712300951</t>
  </si>
  <si>
    <t xml:space="preserve">Oprava boulí na krytin.střech do 10°, pásy přitav. 1vrstva - vč. dodávky </t>
  </si>
  <si>
    <t xml:space="preserve">  S1 - EPS 150S 340mm : 37,15*37,75-(40*0,6*0,6)</t>
  </si>
  <si>
    <t xml:space="preserve">  S1 - kolem sloupů MW 340mm : 40*0,5*0,5</t>
  </si>
  <si>
    <t xml:space="preserve">přesné m2 opravy určit po prohlídce : </t>
  </si>
  <si>
    <t>S1 částečné opravy : 1398,0125/8</t>
  </si>
  <si>
    <t>712310901</t>
  </si>
  <si>
    <t>Údržba krytiny střech do 10°, za studena ALP 1 x nátěr - včetně dodávky ALP</t>
  </si>
  <si>
    <t>Odkaz na mn. položky pořadí 126 : 1398,01250</t>
  </si>
  <si>
    <t>712351111</t>
  </si>
  <si>
    <t>Povlaková krytina střech do 10°,samolepicím pásem vč. napojení včetně dodávky asfal.pásu</t>
  </si>
  <si>
    <t>Doplnění hydroizolace z asf.pásů : 8*1*1</t>
  </si>
  <si>
    <t>712371801</t>
  </si>
  <si>
    <t>Povlaková krytina střech do 10°, fólií PVC 1 vrstva - včetně dod. fólie tl.1,2mm vč. svarů a napojení</t>
  </si>
  <si>
    <t>S1 - EPS 150S 340mm : 37,15*37,75-(40*0,6*0,6)</t>
  </si>
  <si>
    <t>S1 - kolem sloupů MW 340mm : 40*0,5*0,5</t>
  </si>
  <si>
    <t>69366195</t>
  </si>
  <si>
    <t>Textilie sklovláknitá 120 g/m2 š. 200cm</t>
  </si>
  <si>
    <t>S1 : (37,15*37,75-(40*0,5*0,5+24*1,6))</t>
  </si>
  <si>
    <t>S1 : 40*0,5*0,5</t>
  </si>
  <si>
    <t>998712202</t>
  </si>
  <si>
    <t>Přesun hmot pro povlakové krytiny, výšky do 12 m</t>
  </si>
  <si>
    <t>713101122</t>
  </si>
  <si>
    <t>Odstr.tep.izol. stropů,volně,minerál tl.100-200 mm</t>
  </si>
  <si>
    <t>S1 - odstranění MW tl. 160mm : 34,5*35,5</t>
  </si>
  <si>
    <t>713121111</t>
  </si>
  <si>
    <t>Izolace tepelná podlah, jednovrstvá materiál ve specifikaci</t>
  </si>
  <si>
    <t>kolem pruduchů : 5*1,2</t>
  </si>
  <si>
    <t>713131131</t>
  </si>
  <si>
    <t>Izolace tepelná stěn lepením</t>
  </si>
  <si>
    <t>Zateplení atik : 152*0,25</t>
  </si>
  <si>
    <t>713141125</t>
  </si>
  <si>
    <t>Izolace tepelná střech, desky, na lepidlo PUK</t>
  </si>
  <si>
    <t>S1 - EPS 150S 340mm : 37,15*37,75-(40*0,5*0,5+24*1,6)</t>
  </si>
  <si>
    <t>S1 - kolem sloupů MW 340mm : 40*1*1</t>
  </si>
  <si>
    <t>kolem pruduchu : 5*1,2*1,05</t>
  </si>
  <si>
    <t>28375460</t>
  </si>
  <si>
    <t>Polystyren extrudovaný XPS</t>
  </si>
  <si>
    <t>zateplení atik : 152*0,25*0,25</t>
  </si>
  <si>
    <t>28375705</t>
  </si>
  <si>
    <t>Deska izolační EPS 150 S, šedý</t>
  </si>
  <si>
    <t>S1 - EPS 150S 340mm : 0,34*(37,15*37,75-(40*0,5*0,5+24*1,6))</t>
  </si>
  <si>
    <t>kolem pruduchu : -(5*1,2)</t>
  </si>
  <si>
    <t>2837600R</t>
  </si>
  <si>
    <t>EPS šedý tl.50mm, polystyren s grafitem</t>
  </si>
  <si>
    <t>Odkaz na mn. položky pořadí 130 : 109,15200*1,05</t>
  </si>
  <si>
    <t>63151410</t>
  </si>
  <si>
    <t>Deska z minerální plsti tl. 140 mm</t>
  </si>
  <si>
    <t>S1 - kolem sloupů MW 340mm : 40*1*1*1,05</t>
  </si>
  <si>
    <t>63151414.A</t>
  </si>
  <si>
    <t>Deska z minerální plsti tl. 200 mm</t>
  </si>
  <si>
    <t>998713202</t>
  </si>
  <si>
    <t>Přesun hmot pro izolace tepelné, výšky do 12 m</t>
  </si>
  <si>
    <t>VZT02</t>
  </si>
  <si>
    <t>VZT - ostatní úpravy a prostupy (Z7,Z10,ostatní)</t>
  </si>
  <si>
    <t>VZT1</t>
  </si>
  <si>
    <t>Vzduchotechnika - viz samostatný rozpočet D1.4c</t>
  </si>
  <si>
    <t>VYT01</t>
  </si>
  <si>
    <t>Vytápění - viz samostatný rozpočet D1.4b,d</t>
  </si>
  <si>
    <t>762441111</t>
  </si>
  <si>
    <t>Montáž obložení atiky,OSB desky,1vrst.,přibíjením včetně dodávky desky OSB ECO 3 N tl. 18 mm</t>
  </si>
  <si>
    <t>Oplechovani atik : 152*0,55</t>
  </si>
  <si>
    <t>764817143</t>
  </si>
  <si>
    <t>Oplechování zdí, závětrná lišta(atik) z lak.Pz plechu, rš 440 mm kotvení</t>
  </si>
  <si>
    <t>K10 : 152</t>
  </si>
  <si>
    <t>764816124</t>
  </si>
  <si>
    <t>Oplechování parapetů, lakovaný Pz plech, rš 240 mm lepení Enkolitem</t>
  </si>
  <si>
    <t>K7 : 10*1,2</t>
  </si>
  <si>
    <t>764816144</t>
  </si>
  <si>
    <t>Oplechování parapetů, lakovaný Pz plech, rš 450 mm lepení Enkolitem</t>
  </si>
  <si>
    <t>K6 : 3*3,9</t>
  </si>
  <si>
    <t>764816150</t>
  </si>
  <si>
    <t>Oplechování parapetů, lakovaný Pz plech, rš 505 mm</t>
  </si>
  <si>
    <t>K1 : 4*6,42</t>
  </si>
  <si>
    <t>K2 : 2*6,14</t>
  </si>
  <si>
    <t>K3 : 4*6</t>
  </si>
  <si>
    <t>K4 : 2*2,01</t>
  </si>
  <si>
    <t>K5 : 2*5,4</t>
  </si>
  <si>
    <t>764410850</t>
  </si>
  <si>
    <t>Demontáž oplechování parapetů,rš od 100 do 330 mm</t>
  </si>
  <si>
    <t>parapety stávající : 10*1,2</t>
  </si>
  <si>
    <t>764410880</t>
  </si>
  <si>
    <t>Demontáž oplechování parapetů,rš od 400 do 600 mm</t>
  </si>
  <si>
    <t xml:space="preserve">odhad demontáží : </t>
  </si>
  <si>
    <t>římsa : 36,74*2</t>
  </si>
  <si>
    <t>parapety : 2*6,14</t>
  </si>
  <si>
    <t>4*6</t>
  </si>
  <si>
    <t>2*2,01</t>
  </si>
  <si>
    <t>2*5,4</t>
  </si>
  <si>
    <t>3*3,9</t>
  </si>
  <si>
    <t>4*6,42</t>
  </si>
  <si>
    <t>764430840</t>
  </si>
  <si>
    <t>Demontáž oplechování zdí,rš od 330 do 500 mm</t>
  </si>
  <si>
    <t>Stávající atika : 152</t>
  </si>
  <si>
    <t>76443000R</t>
  </si>
  <si>
    <t xml:space="preserve">Demontáž oplechování ostatních konstrukcí </t>
  </si>
  <si>
    <t>střecha sloupy : 40</t>
  </si>
  <si>
    <t>ostatní k-ce, vzt, prostupy : 10</t>
  </si>
  <si>
    <t>střecha : 8</t>
  </si>
  <si>
    <t>764816160RTK8</t>
  </si>
  <si>
    <t>Oplechování parapetů, lakovaný Pz plech, rš 1140 mm lepení Enkolitem</t>
  </si>
  <si>
    <t>K8 : 36,74</t>
  </si>
  <si>
    <t>764816160RTK9</t>
  </si>
  <si>
    <t>Oplechování parapetů, lakovaný Pz plech, rš 770 mm lepení Enkolitem</t>
  </si>
  <si>
    <t>K9 : 36,74</t>
  </si>
  <si>
    <t>764R01</t>
  </si>
  <si>
    <t>Řesení napojení hydroizolace a oplechování ocelových konstrukcí na střeše</t>
  </si>
  <si>
    <t>Ocel. k-ce : 40</t>
  </si>
  <si>
    <t>ostatní : 5</t>
  </si>
  <si>
    <t>998764202</t>
  </si>
  <si>
    <t>Přesun hmot pro klempířské konstr., výšky do 12 m</t>
  </si>
  <si>
    <t>953942421</t>
  </si>
  <si>
    <t>Montáž ocelového rámu pro VZT jednotky</t>
  </si>
  <si>
    <t>767311810</t>
  </si>
  <si>
    <t>Demontáž světlíků všech typů včetně zasklení</t>
  </si>
  <si>
    <t>Demontáž stávajících světlíků : 24*1,6</t>
  </si>
  <si>
    <t>76758R1</t>
  </si>
  <si>
    <t>Překrytí otvoru plechem 600x600mm, tl.3mm - zakrytí po ventilačních hlavicích vč. kotvení</t>
  </si>
  <si>
    <t>OS1</t>
  </si>
  <si>
    <t>OS1 - Přeložení chladícího zařízení (jižní fasáda)</t>
  </si>
  <si>
    <t>OS10,11</t>
  </si>
  <si>
    <t>OS10,11 - D+M Čistící zony dle PD</t>
  </si>
  <si>
    <t>OS2</t>
  </si>
  <si>
    <t>OS2 - Odstranění stávající a montáž nové ventilační  mřížky 200x200 mm (jižní fasáda)</t>
  </si>
  <si>
    <t>OS3</t>
  </si>
  <si>
    <t>OS3 - Odstranění stávající a montáž nové ventilační  mřížky 300x300 mm (jižní fasáda)</t>
  </si>
  <si>
    <t>OS4</t>
  </si>
  <si>
    <t>OS4 - D+M Záchytný systém v jižním průčelí 2NP</t>
  </si>
  <si>
    <t>OS5</t>
  </si>
  <si>
    <t>OS5 - D+M Záchytný systém v severním průčelí 2NP</t>
  </si>
  <si>
    <t>OS6</t>
  </si>
  <si>
    <t>OS6 - D+M Záchytný systém střechy vč kotvení přenos.textilní + pernament. nerez lano</t>
  </si>
  <si>
    <t>OS7</t>
  </si>
  <si>
    <t>OS7 - D+M Dvoustupňové střešní vtoky</t>
  </si>
  <si>
    <t>OS8</t>
  </si>
  <si>
    <t>OS8 - D+M  Nápis z desek fundermax 1000x7875mm- ,,Školní jídelna" - dle popisu v PD</t>
  </si>
  <si>
    <t>OS9</t>
  </si>
  <si>
    <t>OS9 - D+M Nápis z desek fundermax 1100x5400mm- ,,Menza" - dle popisu v PD</t>
  </si>
  <si>
    <t>OSx1</t>
  </si>
  <si>
    <t>OS - Přeložení kamerového systému</t>
  </si>
  <si>
    <t>OSx2</t>
  </si>
  <si>
    <t>OS - Přeložení čidel a tv</t>
  </si>
  <si>
    <t>Z1</t>
  </si>
  <si>
    <t xml:space="preserve">Z1 - Přeložení zábradlí východního průčelí - dmtž a zpětná mtž + úprava TI </t>
  </si>
  <si>
    <t>Z2</t>
  </si>
  <si>
    <t>Z2 - Přeložení zábradlí východního průčelí - dmtž a zpětná mtž + úprava TI</t>
  </si>
  <si>
    <t>Z5</t>
  </si>
  <si>
    <t>Z5 - Zábradlí západní průčelí - dmtž a zpětná mtž + úprava pro TI</t>
  </si>
  <si>
    <t>Z6</t>
  </si>
  <si>
    <t>Z6 - Zábradlí západní průčelí - dmtž a zpětná mtž + úprava pro TI</t>
  </si>
  <si>
    <t>Z8</t>
  </si>
  <si>
    <t>Z8 - Přeložení zábradlí bezbariérové rampy - dmtž a zpětná mtž + úprava pro TI</t>
  </si>
  <si>
    <t>bezbariérová rampa Z8 : 2*6,1</t>
  </si>
  <si>
    <t>Z9</t>
  </si>
  <si>
    <t>Z9 - Dekorativní prvky oken - demontáž a zpětná montáž</t>
  </si>
  <si>
    <t>1348500R</t>
  </si>
  <si>
    <t>Z -Tyč průřezu UPE 120 hrubé, jakost oceli S235 11375</t>
  </si>
  <si>
    <t>Ocel. k-ce, rám pro VZT jednotky : 0,25*2</t>
  </si>
  <si>
    <t>998767202</t>
  </si>
  <si>
    <t>Přesun hmot pro zámečnické konstr., výšky do 12 m</t>
  </si>
  <si>
    <t>776421100</t>
  </si>
  <si>
    <t>Lepení podlahových soklíků z PVC a vinylu včetně dodávky soklíku PVC</t>
  </si>
  <si>
    <t>1 NP 102b šatny S3 : 6,2+2,8+2,8</t>
  </si>
  <si>
    <t>776431020</t>
  </si>
  <si>
    <t>Lepení podlahových soklíků z kobercových pásů</t>
  </si>
  <si>
    <t>1 NP 102a pokladna S3b : 2,2+6,17+3,3+4,3+1,1-0,9</t>
  </si>
  <si>
    <t>776511820</t>
  </si>
  <si>
    <t>Odstranění PVC a koberců lepených s podložkou z ploch do 10 m2</t>
  </si>
  <si>
    <t>1 NP 102b stavajici : 2*2,95*3,6</t>
  </si>
  <si>
    <t>776572110</t>
  </si>
  <si>
    <t>Položení volné podlah z pásů textilních včetně koberce tl.5 mm</t>
  </si>
  <si>
    <t>1 NP 102a pokladna S3b : 2,25*1,75+4,3*3,3</t>
  </si>
  <si>
    <t>soklíky : 16,17*0,05*1,15</t>
  </si>
  <si>
    <t>776981113</t>
  </si>
  <si>
    <t>Lišta hliníková přechodová,různá výška povl.podlah  na hmoždinky, š. 35 mm, v. 8 mm</t>
  </si>
  <si>
    <t>1 NP 102b šatna : 6,2</t>
  </si>
  <si>
    <t>776521200RVR1</t>
  </si>
  <si>
    <t>Lepení povlakových podlah z dílců PVC a CV (vinyl) včetně vinylové podlahoviny tl.5mm</t>
  </si>
  <si>
    <t>1 NP Vestibul S3a : 6,2*2,8</t>
  </si>
  <si>
    <t>998776202</t>
  </si>
  <si>
    <t>Přesun hmot pro podlahy povlakové, výšky do 12 m</t>
  </si>
  <si>
    <t>625907111</t>
  </si>
  <si>
    <t>Očištění ocel.konstrukcí od usazenin, rzi a nátěru</t>
  </si>
  <si>
    <t>Z1 : 2,5*1,1</t>
  </si>
  <si>
    <t>Z2 : 2,5*1,1</t>
  </si>
  <si>
    <t>Z3 : 5*1,1</t>
  </si>
  <si>
    <t>Z4 : 5*1,1</t>
  </si>
  <si>
    <t>Z5 : 2,5*1,1</t>
  </si>
  <si>
    <t>Z6 : 2,5*1,1</t>
  </si>
  <si>
    <t>Z8 : 12,2*1,1</t>
  </si>
  <si>
    <t>Z7 : 0,5</t>
  </si>
  <si>
    <t>Z9 : 10*1,5</t>
  </si>
  <si>
    <t>Z10 : 374/2</t>
  </si>
  <si>
    <t>631316211</t>
  </si>
  <si>
    <t>Povrchový vsyp na betonové podlahy strojně hlazený,protiskluz.</t>
  </si>
  <si>
    <t>Odkaz na mn. položky pořadí 189 : 73,43100</t>
  </si>
  <si>
    <t>783225100</t>
  </si>
  <si>
    <t>Nátěr syntetický kovových konstrukcí 2x</t>
  </si>
  <si>
    <t>Odkaz na mn. položky pořadí 186 : 237,92000</t>
  </si>
  <si>
    <t>Z10 ocelová konstrukce : 6*1*(12+35+12)</t>
  </si>
  <si>
    <t>ostatní ocel. konstrukce Z10 : 20</t>
  </si>
  <si>
    <t>rezerva : 20</t>
  </si>
  <si>
    <t>783851223</t>
  </si>
  <si>
    <t>Nátěr epoxidový betonových podlah vč. penetrace</t>
  </si>
  <si>
    <t>Rampa komplet : 6,2*1,8</t>
  </si>
  <si>
    <t>ostatní, stěny, propojení, rezerva : 10</t>
  </si>
  <si>
    <t>783942602</t>
  </si>
  <si>
    <t>Nátěr ochranný Antigraffiti 2x</t>
  </si>
  <si>
    <t xml:space="preserve">Rampy : </t>
  </si>
  <si>
    <t>Odkaz na mn. položky pořadí 192 : 91,55750</t>
  </si>
  <si>
    <t xml:space="preserve">Soklová část s bet. dlaždice s vlysy : </t>
  </si>
  <si>
    <t>Odkaz na mn. položky pořadí 48 : 216,16000</t>
  </si>
  <si>
    <t xml:space="preserve">Sloupy : </t>
  </si>
  <si>
    <t>Odkaz na mn. položky pořadí 49 : 74,04800</t>
  </si>
  <si>
    <t xml:space="preserve">Soklová část s min.omítkou : </t>
  </si>
  <si>
    <t>Odkaz na mn. položky pořadí 53 : 78,37500</t>
  </si>
  <si>
    <t>Odkaz na mn. položky pořadí 50 : 9,40500</t>
  </si>
  <si>
    <t>783889117R00</t>
  </si>
  <si>
    <t xml:space="preserve">Provedení nátěru při opravách, zábradlí, 2x </t>
  </si>
  <si>
    <t>Z1 : 2,5</t>
  </si>
  <si>
    <t>Z2 : 2,5</t>
  </si>
  <si>
    <t>Z3 : 5</t>
  </si>
  <si>
    <t>Z4 : 5</t>
  </si>
  <si>
    <t>Z5 : 2,5</t>
  </si>
  <si>
    <t>Z6 : 2,5</t>
  </si>
  <si>
    <t>Z8 : 12,2</t>
  </si>
  <si>
    <t>7839436000R</t>
  </si>
  <si>
    <t>Odstraňovač grafitů - zásobovací rampy</t>
  </si>
  <si>
    <t>784191101</t>
  </si>
  <si>
    <t xml:space="preserve">Penetrace podkladu univerzální </t>
  </si>
  <si>
    <t>Odkaz na mn. položky pořadí 194 : 102,41600</t>
  </si>
  <si>
    <t>784165512</t>
  </si>
  <si>
    <t>Malba bez penetrace, 2 x</t>
  </si>
  <si>
    <t xml:space="preserve">1 NP porobetonové tvarnice : </t>
  </si>
  <si>
    <t>Odkaz na mn. položky pořadí 33 : 59,01600</t>
  </si>
  <si>
    <t xml:space="preserve">1 NP vestibul SDK : </t>
  </si>
  <si>
    <t>Vestibul, SDK podhled : 14*3,1</t>
  </si>
  <si>
    <t>EL01</t>
  </si>
  <si>
    <t>Elektoinstalace - viz. samostatné rozpočty D14a</t>
  </si>
  <si>
    <t>EL02</t>
  </si>
  <si>
    <t>Stavební přípomoci elektroinstalací</t>
  </si>
  <si>
    <t>979081111</t>
  </si>
  <si>
    <t>Odvoz suti a vybour. hmot na skládku do 1 km</t>
  </si>
  <si>
    <t>Poesun suti</t>
  </si>
  <si>
    <t>POL8_</t>
  </si>
  <si>
    <t>979081121</t>
  </si>
  <si>
    <t>Příplatek k odvozu za každý další 1 km, celkem 10km</t>
  </si>
  <si>
    <t>979082111</t>
  </si>
  <si>
    <t>Vnitrostaveništní doprava suti do 10 m</t>
  </si>
  <si>
    <t>979082121</t>
  </si>
  <si>
    <t>Příplatek k vnitrost. dopravě suti za dalších 5 m, celkem 30m</t>
  </si>
  <si>
    <t>979990001</t>
  </si>
  <si>
    <t>Poplatek za skládku stavební suti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</si>
</sst>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horizontal="center" vertical="center"/>
    </xf>
    <xf numFmtId="4" fontId="7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17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4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78"/>
  <sheetViews>
    <sheetView showGridLines="0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6" t="s">
        <v>24</v>
      </c>
      <c r="C2" s="77"/>
      <c r="D2" s="78" t="s">
        <v>44</v>
      </c>
      <c r="E2" s="240" t="s">
        <v>43</v>
      </c>
      <c r="F2" s="241"/>
      <c r="G2" s="241"/>
      <c r="H2" s="241"/>
      <c r="I2" s="241"/>
      <c r="J2" s="242"/>
      <c r="O2" s="1"/>
    </row>
    <row r="3" spans="1:15" ht="27" hidden="1" customHeight="1" x14ac:dyDescent="0.2">
      <c r="A3" s="2"/>
      <c r="B3" s="79"/>
      <c r="C3" s="77"/>
      <c r="D3" s="80"/>
      <c r="E3" s="243"/>
      <c r="F3" s="244"/>
      <c r="G3" s="244"/>
      <c r="H3" s="244"/>
      <c r="I3" s="244"/>
      <c r="J3" s="245"/>
    </row>
    <row r="4" spans="1:15" ht="23.25" customHeight="1" x14ac:dyDescent="0.2">
      <c r="A4" s="2"/>
      <c r="B4" s="81"/>
      <c r="C4" s="82"/>
      <c r="D4" s="83"/>
      <c r="E4" s="224"/>
      <c r="F4" s="224"/>
      <c r="G4" s="224"/>
      <c r="H4" s="224"/>
      <c r="I4" s="224"/>
      <c r="J4" s="225"/>
    </row>
    <row r="5" spans="1:15" ht="24" customHeight="1" x14ac:dyDescent="0.2">
      <c r="A5" s="2"/>
      <c r="B5" s="31" t="s">
        <v>23</v>
      </c>
      <c r="D5" s="228"/>
      <c r="E5" s="229"/>
      <c r="F5" s="229"/>
      <c r="G5" s="22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0"/>
      <c r="E6" s="231"/>
      <c r="F6" s="231"/>
      <c r="G6" s="23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2"/>
      <c r="F7" s="233"/>
      <c r="G7" s="23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7"/>
      <c r="E11" s="247"/>
      <c r="F11" s="247"/>
      <c r="G11" s="247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6"/>
      <c r="F13" s="227"/>
      <c r="G13" s="22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6"/>
      <c r="F15" s="246"/>
      <c r="G15" s="248"/>
      <c r="H15" s="248"/>
      <c r="I15" s="248" t="s">
        <v>31</v>
      </c>
      <c r="J15" s="249"/>
    </row>
    <row r="16" spans="1:15" ht="23.25" customHeight="1" x14ac:dyDescent="0.2">
      <c r="A16" s="142" t="s">
        <v>26</v>
      </c>
      <c r="B16" s="38" t="s">
        <v>26</v>
      </c>
      <c r="C16" s="62"/>
      <c r="D16" s="63"/>
      <c r="E16" s="212"/>
      <c r="F16" s="213"/>
      <c r="G16" s="212"/>
      <c r="H16" s="213"/>
      <c r="I16" s="212">
        <f>SUMIF(F50:F74,A16,I50:I74)+SUMIF(F50:F74,"PSU",I50:I74)</f>
        <v>0</v>
      </c>
      <c r="J16" s="214"/>
    </row>
    <row r="17" spans="1:10" ht="23.25" customHeight="1" x14ac:dyDescent="0.2">
      <c r="A17" s="142" t="s">
        <v>27</v>
      </c>
      <c r="B17" s="38" t="s">
        <v>27</v>
      </c>
      <c r="C17" s="62"/>
      <c r="D17" s="63"/>
      <c r="E17" s="212"/>
      <c r="F17" s="213"/>
      <c r="G17" s="212"/>
      <c r="H17" s="213"/>
      <c r="I17" s="212">
        <f>SUMIF(F50:F74,A17,I50:I74)</f>
        <v>0</v>
      </c>
      <c r="J17" s="214"/>
    </row>
    <row r="18" spans="1:10" ht="23.25" customHeight="1" x14ac:dyDescent="0.2">
      <c r="A18" s="142" t="s">
        <v>28</v>
      </c>
      <c r="B18" s="38" t="s">
        <v>28</v>
      </c>
      <c r="C18" s="62"/>
      <c r="D18" s="63"/>
      <c r="E18" s="212"/>
      <c r="F18" s="213"/>
      <c r="G18" s="212"/>
      <c r="H18" s="213"/>
      <c r="I18" s="212">
        <f>SUMIF(F50:F74,A18,I50:I74)</f>
        <v>0</v>
      </c>
      <c r="J18" s="214"/>
    </row>
    <row r="19" spans="1:10" ht="23.25" customHeight="1" x14ac:dyDescent="0.2">
      <c r="A19" s="142" t="s">
        <v>98</v>
      </c>
      <c r="B19" s="38" t="s">
        <v>29</v>
      </c>
      <c r="C19" s="62"/>
      <c r="D19" s="63"/>
      <c r="E19" s="212"/>
      <c r="F19" s="213"/>
      <c r="G19" s="212"/>
      <c r="H19" s="213"/>
      <c r="I19" s="212">
        <f>SUMIF(F50:F74,A19,I50:I74)</f>
        <v>0</v>
      </c>
      <c r="J19" s="214"/>
    </row>
    <row r="20" spans="1:10" ht="23.25" customHeight="1" x14ac:dyDescent="0.2">
      <c r="A20" s="142" t="s">
        <v>99</v>
      </c>
      <c r="B20" s="38" t="s">
        <v>30</v>
      </c>
      <c r="C20" s="62"/>
      <c r="D20" s="63"/>
      <c r="E20" s="212"/>
      <c r="F20" s="213"/>
      <c r="G20" s="212"/>
      <c r="H20" s="213"/>
      <c r="I20" s="212">
        <f>SUMIF(F50:F74,A20,I50:I74)</f>
        <v>0</v>
      </c>
      <c r="J20" s="214"/>
    </row>
    <row r="21" spans="1:10" ht="23.25" customHeight="1" x14ac:dyDescent="0.2">
      <c r="A21" s="2"/>
      <c r="B21" s="48" t="s">
        <v>31</v>
      </c>
      <c r="C21" s="64"/>
      <c r="D21" s="65"/>
      <c r="E21" s="215"/>
      <c r="F21" s="250"/>
      <c r="G21" s="215"/>
      <c r="H21" s="250"/>
      <c r="I21" s="215">
        <f>SUM(I16:J20)</f>
        <v>0</v>
      </c>
      <c r="J21" s="21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08">
        <f>I23*E23/100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7">
        <f>I25*E25/100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39">
        <f>CenaCelkemBezDPH-(ZakladDPHSni+ZakladDPHZakl)</f>
        <v>0</v>
      </c>
      <c r="H27" s="239"/>
      <c r="I27" s="23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25</v>
      </c>
      <c r="C28" s="117"/>
      <c r="D28" s="117"/>
      <c r="E28" s="118"/>
      <c r="F28" s="119"/>
      <c r="G28" s="218">
        <f>A27</f>
        <v>0</v>
      </c>
      <c r="H28" s="218"/>
      <c r="I28" s="218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37</v>
      </c>
      <c r="C29" s="121"/>
      <c r="D29" s="121"/>
      <c r="E29" s="121"/>
      <c r="F29" s="122"/>
      <c r="G29" s="217">
        <f>ZakladDPHSni+DPHSni+ZakladDPHZakl+DPHZakl+Zaokrouhleni</f>
        <v>0</v>
      </c>
      <c r="H29" s="217"/>
      <c r="I29" s="217"/>
      <c r="J29" s="123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41</v>
      </c>
      <c r="C39" s="203"/>
      <c r="D39" s="203"/>
      <c r="E39" s="203"/>
      <c r="F39" s="100">
        <f>'001 01 Pol'!AE21+'001 02 Pol'!AE506</f>
        <v>0</v>
      </c>
      <c r="G39" s="101">
        <f>'001 01 Pol'!AF21+'001 02 Pol'!AF506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 t="s">
        <v>42</v>
      </c>
      <c r="C40" s="204" t="s">
        <v>43</v>
      </c>
      <c r="D40" s="204"/>
      <c r="E40" s="204"/>
      <c r="F40" s="106">
        <f>'001 01 Pol'!AE21+'001 02 Pol'!AE506</f>
        <v>0</v>
      </c>
      <c r="G40" s="107">
        <f>'001 01 Pol'!AF21+'001 02 Pol'!AF506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88">
        <v>3</v>
      </c>
      <c r="B41" s="110" t="s">
        <v>44</v>
      </c>
      <c r="C41" s="203" t="s">
        <v>45</v>
      </c>
      <c r="D41" s="203"/>
      <c r="E41" s="203"/>
      <c r="F41" s="111">
        <f>'001 01 Pol'!AE21</f>
        <v>0</v>
      </c>
      <c r="G41" s="102">
        <f>'001 01 Pol'!AF21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88">
        <v>3</v>
      </c>
      <c r="B42" s="110" t="s">
        <v>46</v>
      </c>
      <c r="C42" s="203" t="s">
        <v>43</v>
      </c>
      <c r="D42" s="203"/>
      <c r="E42" s="203"/>
      <c r="F42" s="111">
        <f>'001 02 Pol'!AE506</f>
        <v>0</v>
      </c>
      <c r="G42" s="102">
        <f>'001 02 Pol'!AF506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88"/>
      <c r="B43" s="205" t="s">
        <v>47</v>
      </c>
      <c r="C43" s="206"/>
      <c r="D43" s="206"/>
      <c r="E43" s="206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7" spans="1:10" ht="15.75" x14ac:dyDescent="0.25">
      <c r="B47" s="124" t="s">
        <v>49</v>
      </c>
    </row>
    <row r="49" spans="1:10" ht="25.5" customHeight="1" x14ac:dyDescent="0.2">
      <c r="A49" s="126"/>
      <c r="B49" s="129" t="s">
        <v>18</v>
      </c>
      <c r="C49" s="129" t="s">
        <v>6</v>
      </c>
      <c r="D49" s="130"/>
      <c r="E49" s="130"/>
      <c r="F49" s="131" t="s">
        <v>50</v>
      </c>
      <c r="G49" s="131"/>
      <c r="H49" s="131"/>
      <c r="I49" s="131" t="s">
        <v>31</v>
      </c>
      <c r="J49" s="131" t="s">
        <v>0</v>
      </c>
    </row>
    <row r="50" spans="1:10" ht="36.75" customHeight="1" x14ac:dyDescent="0.2">
      <c r="A50" s="127"/>
      <c r="B50" s="132" t="s">
        <v>51</v>
      </c>
      <c r="C50" s="201" t="s">
        <v>52</v>
      </c>
      <c r="D50" s="202"/>
      <c r="E50" s="202"/>
      <c r="F50" s="138" t="s">
        <v>26</v>
      </c>
      <c r="G50" s="139"/>
      <c r="H50" s="139"/>
      <c r="I50" s="139">
        <f>'001 02 Pol'!G8</f>
        <v>0</v>
      </c>
      <c r="J50" s="136" t="str">
        <f>IF(I75=0,"",I50/I75*100)</f>
        <v/>
      </c>
    </row>
    <row r="51" spans="1:10" ht="36.75" customHeight="1" x14ac:dyDescent="0.2">
      <c r="A51" s="127"/>
      <c r="B51" s="132" t="s">
        <v>53</v>
      </c>
      <c r="C51" s="201" t="s">
        <v>54</v>
      </c>
      <c r="D51" s="202"/>
      <c r="E51" s="202"/>
      <c r="F51" s="138" t="s">
        <v>26</v>
      </c>
      <c r="G51" s="139"/>
      <c r="H51" s="139"/>
      <c r="I51" s="139">
        <f>'001 02 Pol'!G37</f>
        <v>0</v>
      </c>
      <c r="J51" s="136" t="str">
        <f>IF(I75=0,"",I51/I75*100)</f>
        <v/>
      </c>
    </row>
    <row r="52" spans="1:10" ht="36.75" customHeight="1" x14ac:dyDescent="0.2">
      <c r="A52" s="127"/>
      <c r="B52" s="132" t="s">
        <v>55</v>
      </c>
      <c r="C52" s="201" t="s">
        <v>56</v>
      </c>
      <c r="D52" s="202"/>
      <c r="E52" s="202"/>
      <c r="F52" s="138" t="s">
        <v>26</v>
      </c>
      <c r="G52" s="139"/>
      <c r="H52" s="139"/>
      <c r="I52" s="139">
        <f>'001 02 Pol'!G58</f>
        <v>0</v>
      </c>
      <c r="J52" s="136" t="str">
        <f>IF(I75=0,"",I52/I75*100)</f>
        <v/>
      </c>
    </row>
    <row r="53" spans="1:10" ht="36.75" customHeight="1" x14ac:dyDescent="0.2">
      <c r="A53" s="127"/>
      <c r="B53" s="132" t="s">
        <v>57</v>
      </c>
      <c r="C53" s="201" t="s">
        <v>58</v>
      </c>
      <c r="D53" s="202"/>
      <c r="E53" s="202"/>
      <c r="F53" s="138" t="s">
        <v>26</v>
      </c>
      <c r="G53" s="139"/>
      <c r="H53" s="139"/>
      <c r="I53" s="139">
        <f>'001 02 Pol'!G77</f>
        <v>0</v>
      </c>
      <c r="J53" s="136" t="str">
        <f>IF(I75=0,"",I53/I75*100)</f>
        <v/>
      </c>
    </row>
    <row r="54" spans="1:10" ht="36.75" customHeight="1" x14ac:dyDescent="0.2">
      <c r="A54" s="127"/>
      <c r="B54" s="132" t="s">
        <v>59</v>
      </c>
      <c r="C54" s="201" t="s">
        <v>60</v>
      </c>
      <c r="D54" s="202"/>
      <c r="E54" s="202"/>
      <c r="F54" s="138" t="s">
        <v>26</v>
      </c>
      <c r="G54" s="139"/>
      <c r="H54" s="139"/>
      <c r="I54" s="139">
        <f>'001 02 Pol'!G93</f>
        <v>0</v>
      </c>
      <c r="J54" s="136" t="str">
        <f>IF(I75=0,"",I54/I75*100)</f>
        <v/>
      </c>
    </row>
    <row r="55" spans="1:10" ht="36.75" customHeight="1" x14ac:dyDescent="0.2">
      <c r="A55" s="127"/>
      <c r="B55" s="132" t="s">
        <v>61</v>
      </c>
      <c r="C55" s="201" t="s">
        <v>62</v>
      </c>
      <c r="D55" s="202"/>
      <c r="E55" s="202"/>
      <c r="F55" s="138" t="s">
        <v>26</v>
      </c>
      <c r="G55" s="139"/>
      <c r="H55" s="139"/>
      <c r="I55" s="139">
        <f>'001 02 Pol'!G111</f>
        <v>0</v>
      </c>
      <c r="J55" s="136" t="str">
        <f>IF(I75=0,"",I55/I75*100)</f>
        <v/>
      </c>
    </row>
    <row r="56" spans="1:10" ht="36.75" customHeight="1" x14ac:dyDescent="0.2">
      <c r="A56" s="127"/>
      <c r="B56" s="132" t="s">
        <v>63</v>
      </c>
      <c r="C56" s="201" t="s">
        <v>64</v>
      </c>
      <c r="D56" s="202"/>
      <c r="E56" s="202"/>
      <c r="F56" s="138" t="s">
        <v>26</v>
      </c>
      <c r="G56" s="139"/>
      <c r="H56" s="139"/>
      <c r="I56" s="139">
        <f>'001 02 Pol'!G175</f>
        <v>0</v>
      </c>
      <c r="J56" s="136" t="str">
        <f>IF(I75=0,"",I56/I75*100)</f>
        <v/>
      </c>
    </row>
    <row r="57" spans="1:10" ht="36.75" customHeight="1" x14ac:dyDescent="0.2">
      <c r="A57" s="127"/>
      <c r="B57" s="132" t="s">
        <v>65</v>
      </c>
      <c r="C57" s="201" t="s">
        <v>66</v>
      </c>
      <c r="D57" s="202"/>
      <c r="E57" s="202"/>
      <c r="F57" s="138" t="s">
        <v>26</v>
      </c>
      <c r="G57" s="139"/>
      <c r="H57" s="139"/>
      <c r="I57" s="139">
        <f>'001 02 Pol'!G226</f>
        <v>0</v>
      </c>
      <c r="J57" s="136" t="str">
        <f>IF(I75=0,"",I57/I75*100)</f>
        <v/>
      </c>
    </row>
    <row r="58" spans="1:10" ht="36.75" customHeight="1" x14ac:dyDescent="0.2">
      <c r="A58" s="127"/>
      <c r="B58" s="132" t="s">
        <v>67</v>
      </c>
      <c r="C58" s="201" t="s">
        <v>68</v>
      </c>
      <c r="D58" s="202"/>
      <c r="E58" s="202"/>
      <c r="F58" s="138" t="s">
        <v>26</v>
      </c>
      <c r="G58" s="139"/>
      <c r="H58" s="139"/>
      <c r="I58" s="139">
        <f>'001 02 Pol'!G245</f>
        <v>0</v>
      </c>
      <c r="J58" s="136" t="str">
        <f>IF(I75=0,"",I58/I75*100)</f>
        <v/>
      </c>
    </row>
    <row r="59" spans="1:10" ht="36.75" customHeight="1" x14ac:dyDescent="0.2">
      <c r="A59" s="127"/>
      <c r="B59" s="132" t="s">
        <v>69</v>
      </c>
      <c r="C59" s="201" t="s">
        <v>70</v>
      </c>
      <c r="D59" s="202"/>
      <c r="E59" s="202"/>
      <c r="F59" s="138" t="s">
        <v>26</v>
      </c>
      <c r="G59" s="139"/>
      <c r="H59" s="139"/>
      <c r="I59" s="139">
        <f>'001 02 Pol'!G247</f>
        <v>0</v>
      </c>
      <c r="J59" s="136" t="str">
        <f>IF(I75=0,"",I59/I75*100)</f>
        <v/>
      </c>
    </row>
    <row r="60" spans="1:10" ht="36.75" customHeight="1" x14ac:dyDescent="0.2">
      <c r="A60" s="127"/>
      <c r="B60" s="132" t="s">
        <v>71</v>
      </c>
      <c r="C60" s="201" t="s">
        <v>72</v>
      </c>
      <c r="D60" s="202"/>
      <c r="E60" s="202"/>
      <c r="F60" s="138" t="s">
        <v>26</v>
      </c>
      <c r="G60" s="139"/>
      <c r="H60" s="139"/>
      <c r="I60" s="139">
        <f>'001 02 Pol'!G287</f>
        <v>0</v>
      </c>
      <c r="J60" s="136" t="str">
        <f>IF(I75=0,"",I60/I75*100)</f>
        <v/>
      </c>
    </row>
    <row r="61" spans="1:10" ht="36.75" customHeight="1" x14ac:dyDescent="0.2">
      <c r="A61" s="127"/>
      <c r="B61" s="132" t="s">
        <v>73</v>
      </c>
      <c r="C61" s="201" t="s">
        <v>74</v>
      </c>
      <c r="D61" s="202"/>
      <c r="E61" s="202"/>
      <c r="F61" s="138" t="s">
        <v>27</v>
      </c>
      <c r="G61" s="139"/>
      <c r="H61" s="139"/>
      <c r="I61" s="139">
        <f>'001 02 Pol'!G289</f>
        <v>0</v>
      </c>
      <c r="J61" s="136" t="str">
        <f>IF(I75=0,"",I61/I75*100)</f>
        <v/>
      </c>
    </row>
    <row r="62" spans="1:10" ht="36.75" customHeight="1" x14ac:dyDescent="0.2">
      <c r="A62" s="127"/>
      <c r="B62" s="132" t="s">
        <v>75</v>
      </c>
      <c r="C62" s="201" t="s">
        <v>76</v>
      </c>
      <c r="D62" s="202"/>
      <c r="E62" s="202"/>
      <c r="F62" s="138" t="s">
        <v>27</v>
      </c>
      <c r="G62" s="139"/>
      <c r="H62" s="139"/>
      <c r="I62" s="139">
        <f>'001 02 Pol'!G308</f>
        <v>0</v>
      </c>
      <c r="J62" s="136" t="str">
        <f>IF(I75=0,"",I62/I75*100)</f>
        <v/>
      </c>
    </row>
    <row r="63" spans="1:10" ht="36.75" customHeight="1" x14ac:dyDescent="0.2">
      <c r="A63" s="127"/>
      <c r="B63" s="132" t="s">
        <v>77</v>
      </c>
      <c r="C63" s="201" t="s">
        <v>78</v>
      </c>
      <c r="D63" s="202"/>
      <c r="E63" s="202"/>
      <c r="F63" s="138" t="s">
        <v>27</v>
      </c>
      <c r="G63" s="139"/>
      <c r="H63" s="139"/>
      <c r="I63" s="139">
        <f>'001 02 Pol'!G328</f>
        <v>0</v>
      </c>
      <c r="J63" s="136" t="str">
        <f>IF(I75=0,"",I63/I75*100)</f>
        <v/>
      </c>
    </row>
    <row r="64" spans="1:10" ht="36.75" customHeight="1" x14ac:dyDescent="0.2">
      <c r="A64" s="127"/>
      <c r="B64" s="132" t="s">
        <v>79</v>
      </c>
      <c r="C64" s="201" t="s">
        <v>80</v>
      </c>
      <c r="D64" s="202"/>
      <c r="E64" s="202"/>
      <c r="F64" s="138" t="s">
        <v>27</v>
      </c>
      <c r="G64" s="139"/>
      <c r="H64" s="139"/>
      <c r="I64" s="139">
        <f>'001 02 Pol'!G354</f>
        <v>0</v>
      </c>
      <c r="J64" s="136" t="str">
        <f>IF(I75=0,"",I64/I75*100)</f>
        <v/>
      </c>
    </row>
    <row r="65" spans="1:10" ht="36.75" customHeight="1" x14ac:dyDescent="0.2">
      <c r="A65" s="127"/>
      <c r="B65" s="132" t="s">
        <v>81</v>
      </c>
      <c r="C65" s="201" t="s">
        <v>82</v>
      </c>
      <c r="D65" s="202"/>
      <c r="E65" s="202"/>
      <c r="F65" s="138" t="s">
        <v>27</v>
      </c>
      <c r="G65" s="139"/>
      <c r="H65" s="139"/>
      <c r="I65" s="139">
        <f>'001 02 Pol'!G357</f>
        <v>0</v>
      </c>
      <c r="J65" s="136" t="str">
        <f>IF(I75=0,"",I65/I75*100)</f>
        <v/>
      </c>
    </row>
    <row r="66" spans="1:10" ht="36.75" customHeight="1" x14ac:dyDescent="0.2">
      <c r="A66" s="127"/>
      <c r="B66" s="132" t="s">
        <v>83</v>
      </c>
      <c r="C66" s="201" t="s">
        <v>84</v>
      </c>
      <c r="D66" s="202"/>
      <c r="E66" s="202"/>
      <c r="F66" s="138" t="s">
        <v>27</v>
      </c>
      <c r="G66" s="139"/>
      <c r="H66" s="139"/>
      <c r="I66" s="139">
        <f>'001 02 Pol'!G359</f>
        <v>0</v>
      </c>
      <c r="J66" s="136" t="str">
        <f>IF(I75=0,"",I66/I75*100)</f>
        <v/>
      </c>
    </row>
    <row r="67" spans="1:10" ht="36.75" customHeight="1" x14ac:dyDescent="0.2">
      <c r="A67" s="127"/>
      <c r="B67" s="132" t="s">
        <v>85</v>
      </c>
      <c r="C67" s="201" t="s">
        <v>86</v>
      </c>
      <c r="D67" s="202"/>
      <c r="E67" s="202"/>
      <c r="F67" s="138" t="s">
        <v>27</v>
      </c>
      <c r="G67" s="139"/>
      <c r="H67" s="139"/>
      <c r="I67" s="139">
        <f>'001 02 Pol'!G400</f>
        <v>0</v>
      </c>
      <c r="J67" s="136" t="str">
        <f>IF(I75=0,"",I67/I75*100)</f>
        <v/>
      </c>
    </row>
    <row r="68" spans="1:10" ht="36.75" customHeight="1" x14ac:dyDescent="0.2">
      <c r="A68" s="127"/>
      <c r="B68" s="132" t="s">
        <v>87</v>
      </c>
      <c r="C68" s="201" t="s">
        <v>88</v>
      </c>
      <c r="D68" s="202"/>
      <c r="E68" s="202"/>
      <c r="F68" s="138" t="s">
        <v>27</v>
      </c>
      <c r="G68" s="139"/>
      <c r="H68" s="139"/>
      <c r="I68" s="139">
        <f>'001 02 Pol'!G427</f>
        <v>0</v>
      </c>
      <c r="J68" s="136" t="str">
        <f>IF(I75=0,"",I68/I75*100)</f>
        <v/>
      </c>
    </row>
    <row r="69" spans="1:10" ht="36.75" customHeight="1" x14ac:dyDescent="0.2">
      <c r="A69" s="127"/>
      <c r="B69" s="132" t="s">
        <v>89</v>
      </c>
      <c r="C69" s="201" t="s">
        <v>90</v>
      </c>
      <c r="D69" s="202"/>
      <c r="E69" s="202"/>
      <c r="F69" s="138" t="s">
        <v>27</v>
      </c>
      <c r="G69" s="139"/>
      <c r="H69" s="139"/>
      <c r="I69" s="139">
        <f>'001 02 Pol'!G442</f>
        <v>0</v>
      </c>
      <c r="J69" s="136" t="str">
        <f>IF(I75=0,"",I69/I75*100)</f>
        <v/>
      </c>
    </row>
    <row r="70" spans="1:10" ht="36.75" customHeight="1" x14ac:dyDescent="0.2">
      <c r="A70" s="127"/>
      <c r="B70" s="132" t="s">
        <v>91</v>
      </c>
      <c r="C70" s="201" t="s">
        <v>92</v>
      </c>
      <c r="D70" s="202"/>
      <c r="E70" s="202"/>
      <c r="F70" s="138" t="s">
        <v>27</v>
      </c>
      <c r="G70" s="139"/>
      <c r="H70" s="139"/>
      <c r="I70" s="139">
        <f>'001 02 Pol'!G488</f>
        <v>0</v>
      </c>
      <c r="J70" s="136" t="str">
        <f>IF(I75=0,"",I70/I75*100)</f>
        <v/>
      </c>
    </row>
    <row r="71" spans="1:10" ht="36.75" customHeight="1" x14ac:dyDescent="0.2">
      <c r="A71" s="127"/>
      <c r="B71" s="132" t="s">
        <v>93</v>
      </c>
      <c r="C71" s="201" t="s">
        <v>94</v>
      </c>
      <c r="D71" s="202"/>
      <c r="E71" s="202"/>
      <c r="F71" s="138" t="s">
        <v>28</v>
      </c>
      <c r="G71" s="139"/>
      <c r="H71" s="139"/>
      <c r="I71" s="139">
        <f>'001 02 Pol'!G496</f>
        <v>0</v>
      </c>
      <c r="J71" s="136" t="str">
        <f>IF(I75=0,"",I71/I75*100)</f>
        <v/>
      </c>
    </row>
    <row r="72" spans="1:10" ht="36.75" customHeight="1" x14ac:dyDescent="0.2">
      <c r="A72" s="127"/>
      <c r="B72" s="132" t="s">
        <v>95</v>
      </c>
      <c r="C72" s="201" t="s">
        <v>96</v>
      </c>
      <c r="D72" s="202"/>
      <c r="E72" s="202"/>
      <c r="F72" s="138" t="s">
        <v>97</v>
      </c>
      <c r="G72" s="139"/>
      <c r="H72" s="139"/>
      <c r="I72" s="139">
        <f>'001 02 Pol'!G499</f>
        <v>0</v>
      </c>
      <c r="J72" s="136" t="str">
        <f>IF(I75=0,"",I72/I75*100)</f>
        <v/>
      </c>
    </row>
    <row r="73" spans="1:10" ht="36.75" customHeight="1" x14ac:dyDescent="0.2">
      <c r="A73" s="127"/>
      <c r="B73" s="132" t="s">
        <v>98</v>
      </c>
      <c r="C73" s="201" t="s">
        <v>29</v>
      </c>
      <c r="D73" s="202"/>
      <c r="E73" s="202"/>
      <c r="F73" s="138" t="s">
        <v>98</v>
      </c>
      <c r="G73" s="139"/>
      <c r="H73" s="139"/>
      <c r="I73" s="139">
        <f>'001 01 Pol'!G8</f>
        <v>0</v>
      </c>
      <c r="J73" s="136" t="str">
        <f>IF(I75=0,"",I73/I75*100)</f>
        <v/>
      </c>
    </row>
    <row r="74" spans="1:10" ht="36.75" customHeight="1" x14ac:dyDescent="0.2">
      <c r="A74" s="127"/>
      <c r="B74" s="132" t="s">
        <v>99</v>
      </c>
      <c r="C74" s="201" t="s">
        <v>30</v>
      </c>
      <c r="D74" s="202"/>
      <c r="E74" s="202"/>
      <c r="F74" s="138" t="s">
        <v>99</v>
      </c>
      <c r="G74" s="139"/>
      <c r="H74" s="139"/>
      <c r="I74" s="139">
        <f>'001 01 Pol'!G13</f>
        <v>0</v>
      </c>
      <c r="J74" s="136" t="str">
        <f>IF(I75=0,"",I74/I75*100)</f>
        <v/>
      </c>
    </row>
    <row r="75" spans="1:10" ht="25.5" customHeight="1" x14ac:dyDescent="0.2">
      <c r="A75" s="128"/>
      <c r="B75" s="133" t="s">
        <v>1</v>
      </c>
      <c r="C75" s="134"/>
      <c r="D75" s="135"/>
      <c r="E75" s="135"/>
      <c r="F75" s="140"/>
      <c r="G75" s="141"/>
      <c r="H75" s="141"/>
      <c r="I75" s="141">
        <f>SUM(I50:I74)</f>
        <v>0</v>
      </c>
      <c r="J75" s="137">
        <f>SUM(J50:J74)</f>
        <v>0</v>
      </c>
    </row>
    <row r="76" spans="1:10" x14ac:dyDescent="0.2">
      <c r="F76" s="86"/>
      <c r="G76" s="86"/>
      <c r="H76" s="86"/>
      <c r="I76" s="86"/>
      <c r="J76" s="87"/>
    </row>
    <row r="77" spans="1:10" x14ac:dyDescent="0.2">
      <c r="F77" s="86"/>
      <c r="G77" s="86"/>
      <c r="H77" s="86"/>
      <c r="I77" s="86"/>
      <c r="J77" s="87"/>
    </row>
    <row r="78" spans="1:10" x14ac:dyDescent="0.2">
      <c r="F78" s="86"/>
      <c r="G78" s="86"/>
      <c r="H78" s="86"/>
      <c r="I78" s="86"/>
      <c r="J78" s="87"/>
    </row>
  </sheetData>
  <sheetProtection algorithmName="SHA-512" hashValue="A0gh+SLcGdLnrSRszL2AiEYNN0HLRyO76UMfiat3vq9UBJ9hsTGAdwQHTnaeun/63sqQu87zS65eTBlWh6y7Cw==" saltValue="SdIZ01D52VynQhWlMtOP+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50" t="s">
        <v>8</v>
      </c>
      <c r="B2" s="49"/>
      <c r="C2" s="253"/>
      <c r="D2" s="253"/>
      <c r="E2" s="253"/>
      <c r="F2" s="253"/>
      <c r="G2" s="254"/>
    </row>
    <row r="3" spans="1:7" ht="24.95" customHeight="1" x14ac:dyDescent="0.2">
      <c r="A3" s="50" t="s">
        <v>9</v>
      </c>
      <c r="B3" s="49"/>
      <c r="C3" s="253"/>
      <c r="D3" s="253"/>
      <c r="E3" s="253"/>
      <c r="F3" s="253"/>
      <c r="G3" s="254"/>
    </row>
    <row r="4" spans="1:7" ht="24.95" customHeight="1" x14ac:dyDescent="0.2">
      <c r="A4" s="50" t="s">
        <v>10</v>
      </c>
      <c r="B4" s="49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C19" sqref="C19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100</v>
      </c>
    </row>
    <row r="2" spans="1:60" ht="24.95" customHeight="1" x14ac:dyDescent="0.2">
      <c r="A2" s="143" t="s">
        <v>8</v>
      </c>
      <c r="B2" s="49" t="s">
        <v>44</v>
      </c>
      <c r="C2" s="256" t="s">
        <v>43</v>
      </c>
      <c r="D2" s="257"/>
      <c r="E2" s="257"/>
      <c r="F2" s="257"/>
      <c r="G2" s="258"/>
      <c r="AG2" t="s">
        <v>101</v>
      </c>
    </row>
    <row r="3" spans="1:60" ht="24.95" customHeight="1" x14ac:dyDescent="0.2">
      <c r="A3" s="143" t="s">
        <v>9</v>
      </c>
      <c r="B3" s="49" t="s">
        <v>42</v>
      </c>
      <c r="C3" s="256" t="s">
        <v>43</v>
      </c>
      <c r="D3" s="257"/>
      <c r="E3" s="257"/>
      <c r="F3" s="257"/>
      <c r="G3" s="258"/>
      <c r="AC3" s="125" t="s">
        <v>101</v>
      </c>
      <c r="AG3" t="s">
        <v>102</v>
      </c>
    </row>
    <row r="4" spans="1:60" ht="24.95" customHeight="1" x14ac:dyDescent="0.2">
      <c r="A4" s="144" t="s">
        <v>10</v>
      </c>
      <c r="B4" s="145" t="s">
        <v>44</v>
      </c>
      <c r="C4" s="259" t="s">
        <v>45</v>
      </c>
      <c r="D4" s="260"/>
      <c r="E4" s="260"/>
      <c r="F4" s="260"/>
      <c r="G4" s="261"/>
      <c r="AG4" t="s">
        <v>103</v>
      </c>
    </row>
    <row r="5" spans="1:60" x14ac:dyDescent="0.2">
      <c r="D5" s="10"/>
    </row>
    <row r="6" spans="1:60" ht="38.25" x14ac:dyDescent="0.2">
      <c r="A6" s="147" t="s">
        <v>104</v>
      </c>
      <c r="B6" s="149" t="s">
        <v>105</v>
      </c>
      <c r="C6" s="149" t="s">
        <v>106</v>
      </c>
      <c r="D6" s="148" t="s">
        <v>107</v>
      </c>
      <c r="E6" s="147" t="s">
        <v>108</v>
      </c>
      <c r="F6" s="146" t="s">
        <v>109</v>
      </c>
      <c r="G6" s="147" t="s">
        <v>31</v>
      </c>
      <c r="H6" s="150" t="s">
        <v>32</v>
      </c>
      <c r="I6" s="150" t="s">
        <v>110</v>
      </c>
      <c r="J6" s="150" t="s">
        <v>33</v>
      </c>
      <c r="K6" s="150" t="s">
        <v>111</v>
      </c>
      <c r="L6" s="150" t="s">
        <v>112</v>
      </c>
      <c r="M6" s="150" t="s">
        <v>113</v>
      </c>
      <c r="N6" s="150" t="s">
        <v>114</v>
      </c>
      <c r="O6" s="150" t="s">
        <v>115</v>
      </c>
      <c r="P6" s="150" t="s">
        <v>116</v>
      </c>
      <c r="Q6" s="150" t="s">
        <v>117</v>
      </c>
      <c r="R6" s="150" t="s">
        <v>118</v>
      </c>
      <c r="S6" s="150" t="s">
        <v>119</v>
      </c>
      <c r="T6" s="150" t="s">
        <v>120</v>
      </c>
      <c r="U6" s="150" t="s">
        <v>121</v>
      </c>
      <c r="V6" s="150" t="s">
        <v>122</v>
      </c>
      <c r="W6" s="150" t="s">
        <v>123</v>
      </c>
      <c r="X6" s="150" t="s">
        <v>124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125</v>
      </c>
      <c r="B8" s="165" t="s">
        <v>98</v>
      </c>
      <c r="C8" s="183" t="s">
        <v>29</v>
      </c>
      <c r="D8" s="166"/>
      <c r="E8" s="167"/>
      <c r="F8" s="168"/>
      <c r="G8" s="169">
        <f>SUMIF(AG9:AG12,"&lt;&gt;NOR",G9:G12)</f>
        <v>0</v>
      </c>
      <c r="H8" s="163"/>
      <c r="I8" s="163">
        <f>SUM(I9:I12)</f>
        <v>0</v>
      </c>
      <c r="J8" s="163"/>
      <c r="K8" s="163">
        <f>SUM(K9:K12)</f>
        <v>0</v>
      </c>
      <c r="L8" s="163"/>
      <c r="M8" s="163">
        <f>SUM(M9:M12)</f>
        <v>0</v>
      </c>
      <c r="N8" s="163"/>
      <c r="O8" s="163">
        <f>SUM(O9:O12)</f>
        <v>0</v>
      </c>
      <c r="P8" s="163"/>
      <c r="Q8" s="163">
        <f>SUM(Q9:Q12)</f>
        <v>0</v>
      </c>
      <c r="R8" s="163"/>
      <c r="S8" s="163"/>
      <c r="T8" s="163"/>
      <c r="U8" s="163"/>
      <c r="V8" s="163">
        <f>SUM(V9:V12)</f>
        <v>0</v>
      </c>
      <c r="W8" s="163"/>
      <c r="X8" s="163"/>
      <c r="AG8" t="s">
        <v>126</v>
      </c>
    </row>
    <row r="9" spans="1:60" outlineLevel="1" x14ac:dyDescent="0.2">
      <c r="A9" s="176">
        <v>1</v>
      </c>
      <c r="B9" s="177" t="s">
        <v>127</v>
      </c>
      <c r="C9" s="184" t="s">
        <v>128</v>
      </c>
      <c r="D9" s="178" t="s">
        <v>129</v>
      </c>
      <c r="E9" s="179">
        <v>1</v>
      </c>
      <c r="F9" s="180"/>
      <c r="G9" s="181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</v>
      </c>
      <c r="Q9" s="161">
        <f>ROUND(E9*P9,2)</f>
        <v>0</v>
      </c>
      <c r="R9" s="161"/>
      <c r="S9" s="161" t="s">
        <v>130</v>
      </c>
      <c r="T9" s="161" t="s">
        <v>131</v>
      </c>
      <c r="U9" s="161">
        <v>0</v>
      </c>
      <c r="V9" s="161">
        <f>ROUND(E9*U9,2)</f>
        <v>0</v>
      </c>
      <c r="W9" s="161"/>
      <c r="X9" s="161" t="s">
        <v>132</v>
      </c>
      <c r="Y9" s="151"/>
      <c r="Z9" s="151"/>
      <c r="AA9" s="151"/>
      <c r="AB9" s="151"/>
      <c r="AC9" s="151"/>
      <c r="AD9" s="151"/>
      <c r="AE9" s="151"/>
      <c r="AF9" s="151"/>
      <c r="AG9" s="151" t="s">
        <v>133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6">
        <v>2</v>
      </c>
      <c r="B10" s="177" t="s">
        <v>134</v>
      </c>
      <c r="C10" s="184" t="s">
        <v>135</v>
      </c>
      <c r="D10" s="178" t="s">
        <v>129</v>
      </c>
      <c r="E10" s="179">
        <v>1</v>
      </c>
      <c r="F10" s="180"/>
      <c r="G10" s="181">
        <f>ROUND(E10*F10,2)</f>
        <v>0</v>
      </c>
      <c r="H10" s="162"/>
      <c r="I10" s="161">
        <f>ROUND(E10*H10,2)</f>
        <v>0</v>
      </c>
      <c r="J10" s="162"/>
      <c r="K10" s="161">
        <f>ROUND(E10*J10,2)</f>
        <v>0</v>
      </c>
      <c r="L10" s="161">
        <v>21</v>
      </c>
      <c r="M10" s="161">
        <f>G10*(1+L10/100)</f>
        <v>0</v>
      </c>
      <c r="N10" s="161">
        <v>0</v>
      </c>
      <c r="O10" s="161">
        <f>ROUND(E10*N10,2)</f>
        <v>0</v>
      </c>
      <c r="P10" s="161">
        <v>0</v>
      </c>
      <c r="Q10" s="161">
        <f>ROUND(E10*P10,2)</f>
        <v>0</v>
      </c>
      <c r="R10" s="161"/>
      <c r="S10" s="161" t="s">
        <v>130</v>
      </c>
      <c r="T10" s="161" t="s">
        <v>131</v>
      </c>
      <c r="U10" s="161">
        <v>0</v>
      </c>
      <c r="V10" s="161">
        <f>ROUND(E10*U10,2)</f>
        <v>0</v>
      </c>
      <c r="W10" s="161"/>
      <c r="X10" s="161" t="s">
        <v>132</v>
      </c>
      <c r="Y10" s="151"/>
      <c r="Z10" s="151"/>
      <c r="AA10" s="151"/>
      <c r="AB10" s="151"/>
      <c r="AC10" s="151"/>
      <c r="AD10" s="151"/>
      <c r="AE10" s="151"/>
      <c r="AF10" s="151"/>
      <c r="AG10" s="151" t="s">
        <v>136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6">
        <v>3</v>
      </c>
      <c r="B11" s="177" t="s">
        <v>137</v>
      </c>
      <c r="C11" s="184" t="s">
        <v>138</v>
      </c>
      <c r="D11" s="178" t="s">
        <v>129</v>
      </c>
      <c r="E11" s="179">
        <v>1</v>
      </c>
      <c r="F11" s="180"/>
      <c r="G11" s="181">
        <f>ROUND(E11*F11,2)</f>
        <v>0</v>
      </c>
      <c r="H11" s="162"/>
      <c r="I11" s="161">
        <f>ROUND(E11*H11,2)</f>
        <v>0</v>
      </c>
      <c r="J11" s="162"/>
      <c r="K11" s="161">
        <f>ROUND(E11*J11,2)</f>
        <v>0</v>
      </c>
      <c r="L11" s="161">
        <v>21</v>
      </c>
      <c r="M11" s="161">
        <f>G11*(1+L11/100)</f>
        <v>0</v>
      </c>
      <c r="N11" s="161">
        <v>0</v>
      </c>
      <c r="O11" s="161">
        <f>ROUND(E11*N11,2)</f>
        <v>0</v>
      </c>
      <c r="P11" s="161">
        <v>0</v>
      </c>
      <c r="Q11" s="161">
        <f>ROUND(E11*P11,2)</f>
        <v>0</v>
      </c>
      <c r="R11" s="161"/>
      <c r="S11" s="161" t="s">
        <v>130</v>
      </c>
      <c r="T11" s="161" t="s">
        <v>131</v>
      </c>
      <c r="U11" s="161">
        <v>0</v>
      </c>
      <c r="V11" s="161">
        <f>ROUND(E11*U11,2)</f>
        <v>0</v>
      </c>
      <c r="W11" s="161"/>
      <c r="X11" s="161" t="s">
        <v>132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133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6">
        <v>4</v>
      </c>
      <c r="B12" s="177" t="s">
        <v>139</v>
      </c>
      <c r="C12" s="184" t="s">
        <v>140</v>
      </c>
      <c r="D12" s="178" t="s">
        <v>129</v>
      </c>
      <c r="E12" s="179">
        <v>1</v>
      </c>
      <c r="F12" s="180"/>
      <c r="G12" s="181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21</v>
      </c>
      <c r="M12" s="161">
        <f>G12*(1+L12/100)</f>
        <v>0</v>
      </c>
      <c r="N12" s="161">
        <v>0</v>
      </c>
      <c r="O12" s="161">
        <f>ROUND(E12*N12,2)</f>
        <v>0</v>
      </c>
      <c r="P12" s="161">
        <v>0</v>
      </c>
      <c r="Q12" s="161">
        <f>ROUND(E12*P12,2)</f>
        <v>0</v>
      </c>
      <c r="R12" s="161"/>
      <c r="S12" s="161" t="s">
        <v>130</v>
      </c>
      <c r="T12" s="161" t="s">
        <v>131</v>
      </c>
      <c r="U12" s="161">
        <v>0</v>
      </c>
      <c r="V12" s="161">
        <f>ROUND(E12*U12,2)</f>
        <v>0</v>
      </c>
      <c r="W12" s="161"/>
      <c r="X12" s="161" t="s">
        <v>132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133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">
      <c r="A13" s="164" t="s">
        <v>125</v>
      </c>
      <c r="B13" s="165" t="s">
        <v>99</v>
      </c>
      <c r="C13" s="183" t="s">
        <v>30</v>
      </c>
      <c r="D13" s="166"/>
      <c r="E13" s="167"/>
      <c r="F13" s="168"/>
      <c r="G13" s="169">
        <f>SUMIF(AG14:AG19,"&lt;&gt;NOR",G14:G19)</f>
        <v>0</v>
      </c>
      <c r="H13" s="163"/>
      <c r="I13" s="163">
        <f>SUM(I14:I19)</f>
        <v>0</v>
      </c>
      <c r="J13" s="163"/>
      <c r="K13" s="163">
        <f>SUM(K14:K19)</f>
        <v>0</v>
      </c>
      <c r="L13" s="163"/>
      <c r="M13" s="163">
        <f>SUM(M14:M19)</f>
        <v>0</v>
      </c>
      <c r="N13" s="163"/>
      <c r="O13" s="163">
        <f>SUM(O14:O19)</f>
        <v>0</v>
      </c>
      <c r="P13" s="163"/>
      <c r="Q13" s="163">
        <f>SUM(Q14:Q19)</f>
        <v>0</v>
      </c>
      <c r="R13" s="163"/>
      <c r="S13" s="163"/>
      <c r="T13" s="163"/>
      <c r="U13" s="163"/>
      <c r="V13" s="163">
        <f>SUM(V14:V19)</f>
        <v>0</v>
      </c>
      <c r="W13" s="163"/>
      <c r="X13" s="163"/>
      <c r="AG13" t="s">
        <v>126</v>
      </c>
    </row>
    <row r="14" spans="1:60" outlineLevel="1" x14ac:dyDescent="0.2">
      <c r="A14" s="176">
        <v>5</v>
      </c>
      <c r="B14" s="177" t="s">
        <v>141</v>
      </c>
      <c r="C14" s="184" t="s">
        <v>142</v>
      </c>
      <c r="D14" s="178" t="s">
        <v>129</v>
      </c>
      <c r="E14" s="179">
        <v>1</v>
      </c>
      <c r="F14" s="180"/>
      <c r="G14" s="181">
        <f t="shared" ref="G14:G19" si="0">ROUND(E14*F14,2)</f>
        <v>0</v>
      </c>
      <c r="H14" s="162"/>
      <c r="I14" s="161">
        <f t="shared" ref="I14:I19" si="1">ROUND(E14*H14,2)</f>
        <v>0</v>
      </c>
      <c r="J14" s="162"/>
      <c r="K14" s="161">
        <f t="shared" ref="K14:K19" si="2">ROUND(E14*J14,2)</f>
        <v>0</v>
      </c>
      <c r="L14" s="161">
        <v>21</v>
      </c>
      <c r="M14" s="161">
        <f t="shared" ref="M14:M19" si="3">G14*(1+L14/100)</f>
        <v>0</v>
      </c>
      <c r="N14" s="161">
        <v>0</v>
      </c>
      <c r="O14" s="161">
        <f t="shared" ref="O14:O19" si="4">ROUND(E14*N14,2)</f>
        <v>0</v>
      </c>
      <c r="P14" s="161">
        <v>0</v>
      </c>
      <c r="Q14" s="161">
        <f t="shared" ref="Q14:Q19" si="5">ROUND(E14*P14,2)</f>
        <v>0</v>
      </c>
      <c r="R14" s="161"/>
      <c r="S14" s="161" t="s">
        <v>130</v>
      </c>
      <c r="T14" s="161" t="s">
        <v>131</v>
      </c>
      <c r="U14" s="161">
        <v>0</v>
      </c>
      <c r="V14" s="161">
        <f t="shared" ref="V14:V19" si="6">ROUND(E14*U14,2)</f>
        <v>0</v>
      </c>
      <c r="W14" s="161"/>
      <c r="X14" s="161" t="s">
        <v>132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136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6">
        <v>6</v>
      </c>
      <c r="B15" s="177" t="s">
        <v>143</v>
      </c>
      <c r="C15" s="184" t="s">
        <v>144</v>
      </c>
      <c r="D15" s="178" t="s">
        <v>129</v>
      </c>
      <c r="E15" s="179">
        <v>1</v>
      </c>
      <c r="F15" s="180"/>
      <c r="G15" s="181">
        <f t="shared" si="0"/>
        <v>0</v>
      </c>
      <c r="H15" s="162"/>
      <c r="I15" s="161">
        <f t="shared" si="1"/>
        <v>0</v>
      </c>
      <c r="J15" s="162"/>
      <c r="K15" s="161">
        <f t="shared" si="2"/>
        <v>0</v>
      </c>
      <c r="L15" s="161">
        <v>21</v>
      </c>
      <c r="M15" s="161">
        <f t="shared" si="3"/>
        <v>0</v>
      </c>
      <c r="N15" s="161">
        <v>0</v>
      </c>
      <c r="O15" s="161">
        <f t="shared" si="4"/>
        <v>0</v>
      </c>
      <c r="P15" s="161">
        <v>0</v>
      </c>
      <c r="Q15" s="161">
        <f t="shared" si="5"/>
        <v>0</v>
      </c>
      <c r="R15" s="161"/>
      <c r="S15" s="161" t="s">
        <v>130</v>
      </c>
      <c r="T15" s="161" t="s">
        <v>131</v>
      </c>
      <c r="U15" s="161">
        <v>0</v>
      </c>
      <c r="V15" s="161">
        <f t="shared" si="6"/>
        <v>0</v>
      </c>
      <c r="W15" s="161"/>
      <c r="X15" s="161" t="s">
        <v>132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136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6">
        <v>7</v>
      </c>
      <c r="B16" s="177" t="s">
        <v>145</v>
      </c>
      <c r="C16" s="184" t="s">
        <v>146</v>
      </c>
      <c r="D16" s="178" t="s">
        <v>129</v>
      </c>
      <c r="E16" s="179">
        <v>1</v>
      </c>
      <c r="F16" s="180"/>
      <c r="G16" s="181">
        <f t="shared" si="0"/>
        <v>0</v>
      </c>
      <c r="H16" s="162"/>
      <c r="I16" s="161">
        <f t="shared" si="1"/>
        <v>0</v>
      </c>
      <c r="J16" s="162"/>
      <c r="K16" s="161">
        <f t="shared" si="2"/>
        <v>0</v>
      </c>
      <c r="L16" s="161">
        <v>21</v>
      </c>
      <c r="M16" s="161">
        <f t="shared" si="3"/>
        <v>0</v>
      </c>
      <c r="N16" s="161">
        <v>0</v>
      </c>
      <c r="O16" s="161">
        <f t="shared" si="4"/>
        <v>0</v>
      </c>
      <c r="P16" s="161">
        <v>0</v>
      </c>
      <c r="Q16" s="161">
        <f t="shared" si="5"/>
        <v>0</v>
      </c>
      <c r="R16" s="161"/>
      <c r="S16" s="161" t="s">
        <v>130</v>
      </c>
      <c r="T16" s="161" t="s">
        <v>131</v>
      </c>
      <c r="U16" s="161">
        <v>0</v>
      </c>
      <c r="V16" s="161">
        <f t="shared" si="6"/>
        <v>0</v>
      </c>
      <c r="W16" s="161"/>
      <c r="X16" s="161" t="s">
        <v>132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136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6">
        <v>8</v>
      </c>
      <c r="B17" s="177" t="s">
        <v>147</v>
      </c>
      <c r="C17" s="184" t="s">
        <v>148</v>
      </c>
      <c r="D17" s="178" t="s">
        <v>129</v>
      </c>
      <c r="E17" s="179">
        <v>1</v>
      </c>
      <c r="F17" s="180"/>
      <c r="G17" s="181">
        <f t="shared" si="0"/>
        <v>0</v>
      </c>
      <c r="H17" s="162"/>
      <c r="I17" s="161">
        <f t="shared" si="1"/>
        <v>0</v>
      </c>
      <c r="J17" s="162"/>
      <c r="K17" s="161">
        <f t="shared" si="2"/>
        <v>0</v>
      </c>
      <c r="L17" s="161">
        <v>21</v>
      </c>
      <c r="M17" s="161">
        <f t="shared" si="3"/>
        <v>0</v>
      </c>
      <c r="N17" s="161">
        <v>0</v>
      </c>
      <c r="O17" s="161">
        <f t="shared" si="4"/>
        <v>0</v>
      </c>
      <c r="P17" s="161">
        <v>0</v>
      </c>
      <c r="Q17" s="161">
        <f t="shared" si="5"/>
        <v>0</v>
      </c>
      <c r="R17" s="161"/>
      <c r="S17" s="161" t="s">
        <v>130</v>
      </c>
      <c r="T17" s="161" t="s">
        <v>131</v>
      </c>
      <c r="U17" s="161">
        <v>0</v>
      </c>
      <c r="V17" s="161">
        <f t="shared" si="6"/>
        <v>0</v>
      </c>
      <c r="W17" s="161"/>
      <c r="X17" s="161" t="s">
        <v>132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136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6">
        <v>9</v>
      </c>
      <c r="B18" s="177" t="s">
        <v>149</v>
      </c>
      <c r="C18" s="184" t="s">
        <v>150</v>
      </c>
      <c r="D18" s="178" t="s">
        <v>129</v>
      </c>
      <c r="E18" s="179">
        <v>1</v>
      </c>
      <c r="F18" s="180"/>
      <c r="G18" s="181">
        <f t="shared" si="0"/>
        <v>0</v>
      </c>
      <c r="H18" s="162"/>
      <c r="I18" s="161">
        <f t="shared" si="1"/>
        <v>0</v>
      </c>
      <c r="J18" s="162"/>
      <c r="K18" s="161">
        <f t="shared" si="2"/>
        <v>0</v>
      </c>
      <c r="L18" s="161">
        <v>21</v>
      </c>
      <c r="M18" s="161">
        <f t="shared" si="3"/>
        <v>0</v>
      </c>
      <c r="N18" s="161">
        <v>0</v>
      </c>
      <c r="O18" s="161">
        <f t="shared" si="4"/>
        <v>0</v>
      </c>
      <c r="P18" s="161">
        <v>0</v>
      </c>
      <c r="Q18" s="161">
        <f t="shared" si="5"/>
        <v>0</v>
      </c>
      <c r="R18" s="161"/>
      <c r="S18" s="161" t="s">
        <v>130</v>
      </c>
      <c r="T18" s="161" t="s">
        <v>131</v>
      </c>
      <c r="U18" s="161">
        <v>0</v>
      </c>
      <c r="V18" s="161">
        <f t="shared" si="6"/>
        <v>0</v>
      </c>
      <c r="W18" s="161"/>
      <c r="X18" s="161" t="s">
        <v>132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136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0">
        <v>10</v>
      </c>
      <c r="B19" s="171" t="s">
        <v>151</v>
      </c>
      <c r="C19" s="185" t="s">
        <v>152</v>
      </c>
      <c r="D19" s="172" t="s">
        <v>129</v>
      </c>
      <c r="E19" s="173">
        <v>1</v>
      </c>
      <c r="F19" s="174"/>
      <c r="G19" s="175">
        <f t="shared" si="0"/>
        <v>0</v>
      </c>
      <c r="H19" s="162"/>
      <c r="I19" s="161">
        <f t="shared" si="1"/>
        <v>0</v>
      </c>
      <c r="J19" s="162"/>
      <c r="K19" s="161">
        <f t="shared" si="2"/>
        <v>0</v>
      </c>
      <c r="L19" s="161">
        <v>21</v>
      </c>
      <c r="M19" s="161">
        <f t="shared" si="3"/>
        <v>0</v>
      </c>
      <c r="N19" s="161">
        <v>0</v>
      </c>
      <c r="O19" s="161">
        <f t="shared" si="4"/>
        <v>0</v>
      </c>
      <c r="P19" s="161">
        <v>0</v>
      </c>
      <c r="Q19" s="161">
        <f t="shared" si="5"/>
        <v>0</v>
      </c>
      <c r="R19" s="161"/>
      <c r="S19" s="161" t="s">
        <v>130</v>
      </c>
      <c r="T19" s="161" t="s">
        <v>131</v>
      </c>
      <c r="U19" s="161">
        <v>0</v>
      </c>
      <c r="V19" s="161">
        <f t="shared" si="6"/>
        <v>0</v>
      </c>
      <c r="W19" s="161"/>
      <c r="X19" s="161" t="s">
        <v>132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133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3"/>
      <c r="B20" s="4"/>
      <c r="C20" s="186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v>15</v>
      </c>
      <c r="AF20">
        <v>21</v>
      </c>
      <c r="AG20" t="s">
        <v>112</v>
      </c>
    </row>
    <row r="21" spans="1:60" x14ac:dyDescent="0.2">
      <c r="A21" s="154"/>
      <c r="B21" s="155" t="s">
        <v>31</v>
      </c>
      <c r="C21" s="187"/>
      <c r="D21" s="156"/>
      <c r="E21" s="157"/>
      <c r="F21" s="157"/>
      <c r="G21" s="182">
        <f>G8+G13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f>SUMIF(L7:L19,AE20,G7:G19)</f>
        <v>0</v>
      </c>
      <c r="AF21">
        <f>SUMIF(L7:L19,AF20,G7:G19)</f>
        <v>0</v>
      </c>
      <c r="AG21" t="s">
        <v>153</v>
      </c>
    </row>
    <row r="22" spans="1:60" x14ac:dyDescent="0.2">
      <c r="A22" s="3"/>
      <c r="B22" s="4"/>
      <c r="C22" s="186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60" x14ac:dyDescent="0.2">
      <c r="A23" s="3"/>
      <c r="B23" s="4"/>
      <c r="C23" s="186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60" x14ac:dyDescent="0.2">
      <c r="A24" s="262" t="s">
        <v>154</v>
      </c>
      <c r="B24" s="262"/>
      <c r="C24" s="263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264"/>
      <c r="B25" s="265"/>
      <c r="C25" s="266"/>
      <c r="D25" s="265"/>
      <c r="E25" s="265"/>
      <c r="F25" s="265"/>
      <c r="G25" s="267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G25" t="s">
        <v>155</v>
      </c>
    </row>
    <row r="26" spans="1:60" x14ac:dyDescent="0.2">
      <c r="A26" s="268"/>
      <c r="B26" s="269"/>
      <c r="C26" s="270"/>
      <c r="D26" s="269"/>
      <c r="E26" s="269"/>
      <c r="F26" s="269"/>
      <c r="G26" s="27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68"/>
      <c r="B27" s="269"/>
      <c r="C27" s="270"/>
      <c r="D27" s="269"/>
      <c r="E27" s="269"/>
      <c r="F27" s="269"/>
      <c r="G27" s="27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">
      <c r="A28" s="268"/>
      <c r="B28" s="269"/>
      <c r="C28" s="270"/>
      <c r="D28" s="269"/>
      <c r="E28" s="269"/>
      <c r="F28" s="269"/>
      <c r="G28" s="27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72"/>
      <c r="B29" s="273"/>
      <c r="C29" s="274"/>
      <c r="D29" s="273"/>
      <c r="E29" s="273"/>
      <c r="F29" s="273"/>
      <c r="G29" s="27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3"/>
      <c r="B30" s="4"/>
      <c r="C30" s="186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C31" s="188"/>
      <c r="D31" s="10"/>
      <c r="AG31" t="s">
        <v>156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j0rIuiNgPYupm/Y+KAifgRy3QjP+fFDiJTB4s/NJ35Gba0+kqD0ca9nbHLaM+oMASM29glubWI/69jiImJuuQ==" saltValue="OsUrhEjcnXPWFWmu2XCFAw==" spinCount="100000" sheet="1" objects="1" scenarios="1"/>
  <mergeCells count="6">
    <mergeCell ref="A25:G29"/>
    <mergeCell ref="A1:G1"/>
    <mergeCell ref="C2:G2"/>
    <mergeCell ref="C3:G3"/>
    <mergeCell ref="C4:G4"/>
    <mergeCell ref="A24:C2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8" sqref="F18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100</v>
      </c>
    </row>
    <row r="2" spans="1:60" ht="24.95" customHeight="1" x14ac:dyDescent="0.2">
      <c r="A2" s="143" t="s">
        <v>8</v>
      </c>
      <c r="B2" s="49" t="s">
        <v>44</v>
      </c>
      <c r="C2" s="256" t="s">
        <v>43</v>
      </c>
      <c r="D2" s="257"/>
      <c r="E2" s="257"/>
      <c r="F2" s="257"/>
      <c r="G2" s="258"/>
      <c r="AG2" t="s">
        <v>101</v>
      </c>
    </row>
    <row r="3" spans="1:60" ht="24.95" customHeight="1" x14ac:dyDescent="0.2">
      <c r="A3" s="143" t="s">
        <v>9</v>
      </c>
      <c r="B3" s="49" t="s">
        <v>42</v>
      </c>
      <c r="C3" s="256" t="s">
        <v>43</v>
      </c>
      <c r="D3" s="257"/>
      <c r="E3" s="257"/>
      <c r="F3" s="257"/>
      <c r="G3" s="258"/>
      <c r="AC3" s="125" t="s">
        <v>101</v>
      </c>
      <c r="AG3" t="s">
        <v>102</v>
      </c>
    </row>
    <row r="4" spans="1:60" ht="24.95" customHeight="1" x14ac:dyDescent="0.2">
      <c r="A4" s="144" t="s">
        <v>10</v>
      </c>
      <c r="B4" s="145" t="s">
        <v>46</v>
      </c>
      <c r="C4" s="259" t="s">
        <v>43</v>
      </c>
      <c r="D4" s="260"/>
      <c r="E4" s="260"/>
      <c r="F4" s="260"/>
      <c r="G4" s="261"/>
      <c r="AG4" t="s">
        <v>103</v>
      </c>
    </row>
    <row r="5" spans="1:60" x14ac:dyDescent="0.2">
      <c r="D5" s="10"/>
    </row>
    <row r="6" spans="1:60" ht="38.25" x14ac:dyDescent="0.2">
      <c r="A6" s="147" t="s">
        <v>104</v>
      </c>
      <c r="B6" s="149" t="s">
        <v>105</v>
      </c>
      <c r="C6" s="149" t="s">
        <v>106</v>
      </c>
      <c r="D6" s="148" t="s">
        <v>107</v>
      </c>
      <c r="E6" s="147" t="s">
        <v>108</v>
      </c>
      <c r="F6" s="146" t="s">
        <v>109</v>
      </c>
      <c r="G6" s="147" t="s">
        <v>31</v>
      </c>
      <c r="H6" s="150" t="s">
        <v>32</v>
      </c>
      <c r="I6" s="150" t="s">
        <v>110</v>
      </c>
      <c r="J6" s="150" t="s">
        <v>33</v>
      </c>
      <c r="K6" s="150" t="s">
        <v>111</v>
      </c>
      <c r="L6" s="150" t="s">
        <v>112</v>
      </c>
      <c r="M6" s="150" t="s">
        <v>113</v>
      </c>
      <c r="N6" s="150" t="s">
        <v>114</v>
      </c>
      <c r="O6" s="150" t="s">
        <v>115</v>
      </c>
      <c r="P6" s="150" t="s">
        <v>116</v>
      </c>
      <c r="Q6" s="150" t="s">
        <v>117</v>
      </c>
      <c r="R6" s="150" t="s">
        <v>118</v>
      </c>
      <c r="S6" s="150" t="s">
        <v>119</v>
      </c>
      <c r="T6" s="150" t="s">
        <v>120</v>
      </c>
      <c r="U6" s="150" t="s">
        <v>121</v>
      </c>
      <c r="V6" s="150" t="s">
        <v>122</v>
      </c>
      <c r="W6" s="150" t="s">
        <v>123</v>
      </c>
      <c r="X6" s="150" t="s">
        <v>124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125</v>
      </c>
      <c r="B8" s="165" t="s">
        <v>51</v>
      </c>
      <c r="C8" s="183" t="s">
        <v>52</v>
      </c>
      <c r="D8" s="166"/>
      <c r="E8" s="167"/>
      <c r="F8" s="168"/>
      <c r="G8" s="169">
        <f>SUMIF(AG9:AG36,"&lt;&gt;NOR",G9:G36)</f>
        <v>0</v>
      </c>
      <c r="H8" s="163"/>
      <c r="I8" s="163">
        <f>SUM(I9:I36)</f>
        <v>0</v>
      </c>
      <c r="J8" s="163"/>
      <c r="K8" s="163">
        <f>SUM(K9:K36)</f>
        <v>0</v>
      </c>
      <c r="L8" s="163"/>
      <c r="M8" s="163">
        <f>SUM(M9:M36)</f>
        <v>0</v>
      </c>
      <c r="N8" s="163"/>
      <c r="O8" s="163">
        <f>SUM(O9:O36)</f>
        <v>0</v>
      </c>
      <c r="P8" s="163"/>
      <c r="Q8" s="163">
        <f>SUM(Q9:Q36)</f>
        <v>56.260000000000005</v>
      </c>
      <c r="R8" s="163"/>
      <c r="S8" s="163"/>
      <c r="T8" s="163"/>
      <c r="U8" s="163"/>
      <c r="V8" s="163">
        <f>SUM(V9:V36)</f>
        <v>204.57</v>
      </c>
      <c r="W8" s="163"/>
      <c r="X8" s="163"/>
      <c r="AG8" t="s">
        <v>126</v>
      </c>
    </row>
    <row r="9" spans="1:60" outlineLevel="1" x14ac:dyDescent="0.2">
      <c r="A9" s="170">
        <v>1</v>
      </c>
      <c r="B9" s="171" t="s">
        <v>157</v>
      </c>
      <c r="C9" s="185" t="s">
        <v>158</v>
      </c>
      <c r="D9" s="172" t="s">
        <v>159</v>
      </c>
      <c r="E9" s="173">
        <v>200.232</v>
      </c>
      <c r="F9" s="174"/>
      <c r="G9" s="175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0.1</v>
      </c>
      <c r="Q9" s="161">
        <f>ROUND(E9*P9,2)</f>
        <v>20.02</v>
      </c>
      <c r="R9" s="161"/>
      <c r="S9" s="161" t="s">
        <v>130</v>
      </c>
      <c r="T9" s="161" t="s">
        <v>160</v>
      </c>
      <c r="U9" s="161">
        <v>0.16</v>
      </c>
      <c r="V9" s="161">
        <f>ROUND(E9*U9,2)</f>
        <v>32.04</v>
      </c>
      <c r="W9" s="161"/>
      <c r="X9" s="161" t="s">
        <v>161</v>
      </c>
      <c r="Y9" s="151"/>
      <c r="Z9" s="151"/>
      <c r="AA9" s="151"/>
      <c r="AB9" s="151"/>
      <c r="AC9" s="151"/>
      <c r="AD9" s="151"/>
      <c r="AE9" s="151"/>
      <c r="AF9" s="151"/>
      <c r="AG9" s="151" t="s">
        <v>162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8"/>
      <c r="B10" s="159"/>
      <c r="C10" s="196" t="s">
        <v>163</v>
      </c>
      <c r="D10" s="189"/>
      <c r="E10" s="190">
        <v>170.232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164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6" t="s">
        <v>165</v>
      </c>
      <c r="D11" s="189"/>
      <c r="E11" s="190">
        <v>15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1"/>
      <c r="Z11" s="151"/>
      <c r="AA11" s="151"/>
      <c r="AB11" s="151"/>
      <c r="AC11" s="151"/>
      <c r="AD11" s="151"/>
      <c r="AE11" s="151"/>
      <c r="AF11" s="151"/>
      <c r="AG11" s="151" t="s">
        <v>164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96" t="s">
        <v>166</v>
      </c>
      <c r="D12" s="189"/>
      <c r="E12" s="190">
        <v>15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 t="s">
        <v>164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0">
        <v>2</v>
      </c>
      <c r="B13" s="171" t="s">
        <v>167</v>
      </c>
      <c r="C13" s="185" t="s">
        <v>168</v>
      </c>
      <c r="D13" s="172" t="s">
        <v>169</v>
      </c>
      <c r="E13" s="173">
        <v>30.1998</v>
      </c>
      <c r="F13" s="174"/>
      <c r="G13" s="175">
        <f>ROUND(E13*F13,2)</f>
        <v>0</v>
      </c>
      <c r="H13" s="162"/>
      <c r="I13" s="161">
        <f>ROUND(E13*H13,2)</f>
        <v>0</v>
      </c>
      <c r="J13" s="162"/>
      <c r="K13" s="161">
        <f>ROUND(E13*J13,2)</f>
        <v>0</v>
      </c>
      <c r="L13" s="161">
        <v>21</v>
      </c>
      <c r="M13" s="161">
        <f>G13*(1+L13/100)</f>
        <v>0</v>
      </c>
      <c r="N13" s="161">
        <v>0</v>
      </c>
      <c r="O13" s="161">
        <f>ROUND(E13*N13,2)</f>
        <v>0</v>
      </c>
      <c r="P13" s="161">
        <v>1.2</v>
      </c>
      <c r="Q13" s="161">
        <f>ROUND(E13*P13,2)</f>
        <v>36.24</v>
      </c>
      <c r="R13" s="161"/>
      <c r="S13" s="161" t="s">
        <v>130</v>
      </c>
      <c r="T13" s="161" t="s">
        <v>160</v>
      </c>
      <c r="U13" s="161">
        <v>0.51</v>
      </c>
      <c r="V13" s="161">
        <f>ROUND(E13*U13,2)</f>
        <v>15.4</v>
      </c>
      <c r="W13" s="161"/>
      <c r="X13" s="161" t="s">
        <v>161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162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8"/>
      <c r="B14" s="159"/>
      <c r="C14" s="196" t="s">
        <v>170</v>
      </c>
      <c r="D14" s="189"/>
      <c r="E14" s="190">
        <v>25.534800000000001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1"/>
      <c r="Z14" s="151"/>
      <c r="AA14" s="151"/>
      <c r="AB14" s="151"/>
      <c r="AC14" s="151"/>
      <c r="AD14" s="151"/>
      <c r="AE14" s="151"/>
      <c r="AF14" s="151"/>
      <c r="AG14" s="151" t="s">
        <v>164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6" t="s">
        <v>171</v>
      </c>
      <c r="D15" s="189"/>
      <c r="E15" s="190">
        <v>0.16500000000000001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164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6" t="s">
        <v>172</v>
      </c>
      <c r="D16" s="189"/>
      <c r="E16" s="190">
        <v>2.25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164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96" t="s">
        <v>173</v>
      </c>
      <c r="D17" s="189"/>
      <c r="E17" s="190">
        <v>2.25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1"/>
      <c r="Z17" s="151"/>
      <c r="AA17" s="151"/>
      <c r="AB17" s="151"/>
      <c r="AC17" s="151"/>
      <c r="AD17" s="151"/>
      <c r="AE17" s="151"/>
      <c r="AF17" s="151"/>
      <c r="AG17" s="151" t="s">
        <v>164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0">
        <v>3</v>
      </c>
      <c r="B18" s="171" t="s">
        <v>174</v>
      </c>
      <c r="C18" s="185" t="s">
        <v>175</v>
      </c>
      <c r="D18" s="172" t="s">
        <v>169</v>
      </c>
      <c r="E18" s="173">
        <v>46.813800000000001</v>
      </c>
      <c r="F18" s="174"/>
      <c r="G18" s="175">
        <f>ROUND(E18*F18,2)</f>
        <v>0</v>
      </c>
      <c r="H18" s="162"/>
      <c r="I18" s="161">
        <f>ROUND(E18*H18,2)</f>
        <v>0</v>
      </c>
      <c r="J18" s="162"/>
      <c r="K18" s="161">
        <f>ROUND(E18*J18,2)</f>
        <v>0</v>
      </c>
      <c r="L18" s="161">
        <v>21</v>
      </c>
      <c r="M18" s="161">
        <f>G18*(1+L18/100)</f>
        <v>0</v>
      </c>
      <c r="N18" s="161">
        <v>0</v>
      </c>
      <c r="O18" s="161">
        <f>ROUND(E18*N18,2)</f>
        <v>0</v>
      </c>
      <c r="P18" s="161">
        <v>0</v>
      </c>
      <c r="Q18" s="161">
        <f>ROUND(E18*P18,2)</f>
        <v>0</v>
      </c>
      <c r="R18" s="161"/>
      <c r="S18" s="161" t="s">
        <v>130</v>
      </c>
      <c r="T18" s="161" t="s">
        <v>160</v>
      </c>
      <c r="U18" s="161">
        <v>0.36799999999999999</v>
      </c>
      <c r="V18" s="161">
        <f>ROUND(E18*U18,2)</f>
        <v>17.23</v>
      </c>
      <c r="W18" s="161"/>
      <c r="X18" s="161" t="s">
        <v>161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162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8"/>
      <c r="B19" s="159"/>
      <c r="C19" s="196" t="s">
        <v>176</v>
      </c>
      <c r="D19" s="189"/>
      <c r="E19" s="190">
        <v>46.813800000000001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1"/>
      <c r="Z19" s="151"/>
      <c r="AA19" s="151"/>
      <c r="AB19" s="151"/>
      <c r="AC19" s="151"/>
      <c r="AD19" s="151"/>
      <c r="AE19" s="151"/>
      <c r="AF19" s="151"/>
      <c r="AG19" s="151" t="s">
        <v>164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0">
        <v>4</v>
      </c>
      <c r="B20" s="171" t="s">
        <v>177</v>
      </c>
      <c r="C20" s="185" t="s">
        <v>178</v>
      </c>
      <c r="D20" s="172" t="s">
        <v>169</v>
      </c>
      <c r="E20" s="173">
        <v>21.89</v>
      </c>
      <c r="F20" s="174"/>
      <c r="G20" s="175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21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130</v>
      </c>
      <c r="T20" s="161" t="s">
        <v>160</v>
      </c>
      <c r="U20" s="161">
        <v>3.5329999999999999</v>
      </c>
      <c r="V20" s="161">
        <f>ROUND(E20*U20,2)</f>
        <v>77.34</v>
      </c>
      <c r="W20" s="161"/>
      <c r="X20" s="161" t="s">
        <v>161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162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8"/>
      <c r="B21" s="159"/>
      <c r="C21" s="196" t="s">
        <v>179</v>
      </c>
      <c r="D21" s="189"/>
      <c r="E21" s="190">
        <v>3.74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164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8"/>
      <c r="B22" s="159"/>
      <c r="C22" s="196" t="s">
        <v>180</v>
      </c>
      <c r="D22" s="189"/>
      <c r="E22" s="190">
        <v>3.15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164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8"/>
      <c r="B23" s="159"/>
      <c r="C23" s="196" t="s">
        <v>181</v>
      </c>
      <c r="D23" s="189"/>
      <c r="E23" s="190">
        <v>7.5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164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96" t="s">
        <v>182</v>
      </c>
      <c r="D24" s="189"/>
      <c r="E24" s="190">
        <v>7.5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164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70">
        <v>5</v>
      </c>
      <c r="B25" s="171" t="s">
        <v>183</v>
      </c>
      <c r="C25" s="185" t="s">
        <v>184</v>
      </c>
      <c r="D25" s="172" t="s">
        <v>169</v>
      </c>
      <c r="E25" s="173">
        <v>77.013599999999997</v>
      </c>
      <c r="F25" s="174"/>
      <c r="G25" s="175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21</v>
      </c>
      <c r="M25" s="161">
        <f>G25*(1+L25/100)</f>
        <v>0</v>
      </c>
      <c r="N25" s="161">
        <v>0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130</v>
      </c>
      <c r="T25" s="161" t="s">
        <v>160</v>
      </c>
      <c r="U25" s="161">
        <v>1.0999999999999999E-2</v>
      </c>
      <c r="V25" s="161">
        <f>ROUND(E25*U25,2)</f>
        <v>0.85</v>
      </c>
      <c r="W25" s="161"/>
      <c r="X25" s="161" t="s">
        <v>161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162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6" t="s">
        <v>185</v>
      </c>
      <c r="D26" s="189"/>
      <c r="E26" s="190">
        <v>30.1998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1"/>
      <c r="Z26" s="151"/>
      <c r="AA26" s="151"/>
      <c r="AB26" s="151"/>
      <c r="AC26" s="151"/>
      <c r="AD26" s="151"/>
      <c r="AE26" s="151"/>
      <c r="AF26" s="151"/>
      <c r="AG26" s="151" t="s">
        <v>164</v>
      </c>
      <c r="AH26" s="151">
        <v>5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6" t="s">
        <v>186</v>
      </c>
      <c r="D27" s="189"/>
      <c r="E27" s="190">
        <v>46.813800000000001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164</v>
      </c>
      <c r="AH27" s="151">
        <v>5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0">
        <v>6</v>
      </c>
      <c r="B28" s="171" t="s">
        <v>187</v>
      </c>
      <c r="C28" s="185" t="s">
        <v>188</v>
      </c>
      <c r="D28" s="172" t="s">
        <v>169</v>
      </c>
      <c r="E28" s="173">
        <v>77.013599999999997</v>
      </c>
      <c r="F28" s="174"/>
      <c r="G28" s="175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21</v>
      </c>
      <c r="M28" s="161">
        <f>G28*(1+L28/100)</f>
        <v>0</v>
      </c>
      <c r="N28" s="161">
        <v>0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130</v>
      </c>
      <c r="T28" s="161" t="s">
        <v>160</v>
      </c>
      <c r="U28" s="161">
        <v>0.65200000000000002</v>
      </c>
      <c r="V28" s="161">
        <f>ROUND(E28*U28,2)</f>
        <v>50.21</v>
      </c>
      <c r="W28" s="161"/>
      <c r="X28" s="161" t="s">
        <v>161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162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6" t="s">
        <v>189</v>
      </c>
      <c r="D29" s="189"/>
      <c r="E29" s="190">
        <v>77.013599999999997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164</v>
      </c>
      <c r="AH29" s="151">
        <v>5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0">
        <v>7</v>
      </c>
      <c r="B30" s="171" t="s">
        <v>190</v>
      </c>
      <c r="C30" s="185" t="s">
        <v>191</v>
      </c>
      <c r="D30" s="172" t="s">
        <v>169</v>
      </c>
      <c r="E30" s="173">
        <v>21.89</v>
      </c>
      <c r="F30" s="174"/>
      <c r="G30" s="175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21</v>
      </c>
      <c r="M30" s="161">
        <f>G30*(1+L30/100)</f>
        <v>0</v>
      </c>
      <c r="N30" s="161">
        <v>0</v>
      </c>
      <c r="O30" s="161">
        <f>ROUND(E30*N30,2)</f>
        <v>0</v>
      </c>
      <c r="P30" s="161">
        <v>0</v>
      </c>
      <c r="Q30" s="161">
        <f>ROUND(E30*P30,2)</f>
        <v>0</v>
      </c>
      <c r="R30" s="161"/>
      <c r="S30" s="161" t="s">
        <v>130</v>
      </c>
      <c r="T30" s="161" t="s">
        <v>160</v>
      </c>
      <c r="U30" s="161">
        <v>0.20200000000000001</v>
      </c>
      <c r="V30" s="161">
        <f>ROUND(E30*U30,2)</f>
        <v>4.42</v>
      </c>
      <c r="W30" s="161"/>
      <c r="X30" s="161" t="s">
        <v>161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162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96" t="s">
        <v>192</v>
      </c>
      <c r="D31" s="189"/>
      <c r="E31" s="190">
        <v>21.89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164</v>
      </c>
      <c r="AH31" s="151">
        <v>5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0">
        <v>8</v>
      </c>
      <c r="B32" s="171" t="s">
        <v>193</v>
      </c>
      <c r="C32" s="185" t="s">
        <v>194</v>
      </c>
      <c r="D32" s="172" t="s">
        <v>169</v>
      </c>
      <c r="E32" s="173">
        <v>77.013599999999997</v>
      </c>
      <c r="F32" s="174"/>
      <c r="G32" s="175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21</v>
      </c>
      <c r="M32" s="161">
        <f>G32*(1+L32/100)</f>
        <v>0</v>
      </c>
      <c r="N32" s="161">
        <v>0</v>
      </c>
      <c r="O32" s="161">
        <f>ROUND(E32*N32,2)</f>
        <v>0</v>
      </c>
      <c r="P32" s="161">
        <v>0</v>
      </c>
      <c r="Q32" s="161">
        <f>ROUND(E32*P32,2)</f>
        <v>0</v>
      </c>
      <c r="R32" s="161"/>
      <c r="S32" s="161" t="s">
        <v>130</v>
      </c>
      <c r="T32" s="161" t="s">
        <v>160</v>
      </c>
      <c r="U32" s="161">
        <v>0</v>
      </c>
      <c r="V32" s="161">
        <f>ROUND(E32*U32,2)</f>
        <v>0</v>
      </c>
      <c r="W32" s="161"/>
      <c r="X32" s="161" t="s">
        <v>161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162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96" t="s">
        <v>189</v>
      </c>
      <c r="D33" s="189"/>
      <c r="E33" s="190">
        <v>77.013599999999997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1"/>
      <c r="Z33" s="151"/>
      <c r="AA33" s="151"/>
      <c r="AB33" s="151"/>
      <c r="AC33" s="151"/>
      <c r="AD33" s="151"/>
      <c r="AE33" s="151"/>
      <c r="AF33" s="151"/>
      <c r="AG33" s="151" t="s">
        <v>164</v>
      </c>
      <c r="AH33" s="151">
        <v>5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0">
        <v>9</v>
      </c>
      <c r="B34" s="171" t="s">
        <v>195</v>
      </c>
      <c r="C34" s="185" t="s">
        <v>196</v>
      </c>
      <c r="D34" s="172" t="s">
        <v>159</v>
      </c>
      <c r="E34" s="173">
        <v>30</v>
      </c>
      <c r="F34" s="174"/>
      <c r="G34" s="175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21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130</v>
      </c>
      <c r="T34" s="161" t="s">
        <v>160</v>
      </c>
      <c r="U34" s="161">
        <v>0.23599999999999999</v>
      </c>
      <c r="V34" s="161">
        <f>ROUND(E34*U34,2)</f>
        <v>7.08</v>
      </c>
      <c r="W34" s="161"/>
      <c r="X34" s="161" t="s">
        <v>161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162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6" t="s">
        <v>165</v>
      </c>
      <c r="D35" s="189"/>
      <c r="E35" s="190">
        <v>15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1"/>
      <c r="Z35" s="151"/>
      <c r="AA35" s="151"/>
      <c r="AB35" s="151"/>
      <c r="AC35" s="151"/>
      <c r="AD35" s="151"/>
      <c r="AE35" s="151"/>
      <c r="AF35" s="151"/>
      <c r="AG35" s="151" t="s">
        <v>164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6" t="s">
        <v>166</v>
      </c>
      <c r="D36" s="189"/>
      <c r="E36" s="190">
        <v>15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1"/>
      <c r="Z36" s="151"/>
      <c r="AA36" s="151"/>
      <c r="AB36" s="151"/>
      <c r="AC36" s="151"/>
      <c r="AD36" s="151"/>
      <c r="AE36" s="151"/>
      <c r="AF36" s="151"/>
      <c r="AG36" s="151" t="s">
        <v>164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">
      <c r="A37" s="164" t="s">
        <v>125</v>
      </c>
      <c r="B37" s="165" t="s">
        <v>53</v>
      </c>
      <c r="C37" s="183" t="s">
        <v>54</v>
      </c>
      <c r="D37" s="166"/>
      <c r="E37" s="167"/>
      <c r="F37" s="168"/>
      <c r="G37" s="169">
        <f>SUMIF(AG38:AG57,"&lt;&gt;NOR",G38:G57)</f>
        <v>0</v>
      </c>
      <c r="H37" s="163"/>
      <c r="I37" s="163">
        <f>SUM(I38:I57)</f>
        <v>0</v>
      </c>
      <c r="J37" s="163"/>
      <c r="K37" s="163">
        <f>SUM(K38:K57)</f>
        <v>0</v>
      </c>
      <c r="L37" s="163"/>
      <c r="M37" s="163">
        <f>SUM(M38:M57)</f>
        <v>0</v>
      </c>
      <c r="N37" s="163"/>
      <c r="O37" s="163">
        <f>SUM(O38:O57)</f>
        <v>81.299999999999983</v>
      </c>
      <c r="P37" s="163"/>
      <c r="Q37" s="163">
        <f>SUM(Q38:Q57)</f>
        <v>0</v>
      </c>
      <c r="R37" s="163"/>
      <c r="S37" s="163"/>
      <c r="T37" s="163"/>
      <c r="U37" s="163"/>
      <c r="V37" s="163">
        <f>SUM(V38:V57)</f>
        <v>85.02000000000001</v>
      </c>
      <c r="W37" s="163"/>
      <c r="X37" s="163"/>
      <c r="AG37" t="s">
        <v>126</v>
      </c>
    </row>
    <row r="38" spans="1:60" outlineLevel="1" x14ac:dyDescent="0.2">
      <c r="A38" s="170">
        <v>10</v>
      </c>
      <c r="B38" s="171" t="s">
        <v>197</v>
      </c>
      <c r="C38" s="185" t="s">
        <v>198</v>
      </c>
      <c r="D38" s="172" t="s">
        <v>159</v>
      </c>
      <c r="E38" s="173">
        <v>6.899</v>
      </c>
      <c r="F38" s="174"/>
      <c r="G38" s="175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21</v>
      </c>
      <c r="M38" s="161">
        <f>G38*(1+L38/100)</f>
        <v>0</v>
      </c>
      <c r="N38" s="161">
        <v>3.9199999999999999E-2</v>
      </c>
      <c r="O38" s="161">
        <f>ROUND(E38*N38,2)</f>
        <v>0.27</v>
      </c>
      <c r="P38" s="161">
        <v>0</v>
      </c>
      <c r="Q38" s="161">
        <f>ROUND(E38*P38,2)</f>
        <v>0</v>
      </c>
      <c r="R38" s="161"/>
      <c r="S38" s="161" t="s">
        <v>130</v>
      </c>
      <c r="T38" s="161" t="s">
        <v>160</v>
      </c>
      <c r="U38" s="161">
        <v>1.6</v>
      </c>
      <c r="V38" s="161">
        <f>ROUND(E38*U38,2)</f>
        <v>11.04</v>
      </c>
      <c r="W38" s="161"/>
      <c r="X38" s="161" t="s">
        <v>161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162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8"/>
      <c r="B39" s="159"/>
      <c r="C39" s="196" t="s">
        <v>199</v>
      </c>
      <c r="D39" s="189"/>
      <c r="E39" s="190">
        <v>1.905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164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58"/>
      <c r="B40" s="159"/>
      <c r="C40" s="196" t="s">
        <v>200</v>
      </c>
      <c r="D40" s="189"/>
      <c r="E40" s="190">
        <v>4.9939999999999998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164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0">
        <v>11</v>
      </c>
      <c r="B41" s="171" t="s">
        <v>201</v>
      </c>
      <c r="C41" s="185" t="s">
        <v>202</v>
      </c>
      <c r="D41" s="172" t="s">
        <v>159</v>
      </c>
      <c r="E41" s="173">
        <v>6.899</v>
      </c>
      <c r="F41" s="174"/>
      <c r="G41" s="175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21</v>
      </c>
      <c r="M41" s="161">
        <f>G41*(1+L41/100)</f>
        <v>0</v>
      </c>
      <c r="N41" s="161">
        <v>0</v>
      </c>
      <c r="O41" s="161">
        <f>ROUND(E41*N41,2)</f>
        <v>0</v>
      </c>
      <c r="P41" s="161">
        <v>0</v>
      </c>
      <c r="Q41" s="161">
        <f>ROUND(E41*P41,2)</f>
        <v>0</v>
      </c>
      <c r="R41" s="161"/>
      <c r="S41" s="161" t="s">
        <v>130</v>
      </c>
      <c r="T41" s="161" t="s">
        <v>160</v>
      </c>
      <c r="U41" s="161">
        <v>0.32</v>
      </c>
      <c r="V41" s="161">
        <f>ROUND(E41*U41,2)</f>
        <v>2.21</v>
      </c>
      <c r="W41" s="161"/>
      <c r="X41" s="161" t="s">
        <v>161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162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6" t="s">
        <v>203</v>
      </c>
      <c r="D42" s="189"/>
      <c r="E42" s="190">
        <v>6.899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164</v>
      </c>
      <c r="AH42" s="151">
        <v>5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0">
        <v>12</v>
      </c>
      <c r="B43" s="171" t="s">
        <v>204</v>
      </c>
      <c r="C43" s="185" t="s">
        <v>205</v>
      </c>
      <c r="D43" s="172" t="s">
        <v>169</v>
      </c>
      <c r="E43" s="173">
        <v>3.74</v>
      </c>
      <c r="F43" s="174"/>
      <c r="G43" s="175">
        <f>ROUND(E43*F43,2)</f>
        <v>0</v>
      </c>
      <c r="H43" s="162"/>
      <c r="I43" s="161">
        <f>ROUND(E43*H43,2)</f>
        <v>0</v>
      </c>
      <c r="J43" s="162"/>
      <c r="K43" s="161">
        <f>ROUND(E43*J43,2)</f>
        <v>0</v>
      </c>
      <c r="L43" s="161">
        <v>21</v>
      </c>
      <c r="M43" s="161">
        <f>G43*(1+L43/100)</f>
        <v>0</v>
      </c>
      <c r="N43" s="161">
        <v>2.5249999999999999</v>
      </c>
      <c r="O43" s="161">
        <f>ROUND(E43*N43,2)</f>
        <v>9.44</v>
      </c>
      <c r="P43" s="161">
        <v>0</v>
      </c>
      <c r="Q43" s="161">
        <f>ROUND(E43*P43,2)</f>
        <v>0</v>
      </c>
      <c r="R43" s="161"/>
      <c r="S43" s="161" t="s">
        <v>130</v>
      </c>
      <c r="T43" s="161" t="s">
        <v>160</v>
      </c>
      <c r="U43" s="161">
        <v>0.47699999999999998</v>
      </c>
      <c r="V43" s="161">
        <f>ROUND(E43*U43,2)</f>
        <v>1.78</v>
      </c>
      <c r="W43" s="161"/>
      <c r="X43" s="161" t="s">
        <v>161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162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8"/>
      <c r="B44" s="159"/>
      <c r="C44" s="196" t="s">
        <v>179</v>
      </c>
      <c r="D44" s="189"/>
      <c r="E44" s="190">
        <v>3.74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1"/>
      <c r="Z44" s="151"/>
      <c r="AA44" s="151"/>
      <c r="AB44" s="151"/>
      <c r="AC44" s="151"/>
      <c r="AD44" s="151"/>
      <c r="AE44" s="151"/>
      <c r="AF44" s="151"/>
      <c r="AG44" s="151" t="s">
        <v>164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0">
        <v>13</v>
      </c>
      <c r="B45" s="171" t="s">
        <v>206</v>
      </c>
      <c r="C45" s="185" t="s">
        <v>207</v>
      </c>
      <c r="D45" s="172" t="s">
        <v>169</v>
      </c>
      <c r="E45" s="173">
        <v>28.227620000000002</v>
      </c>
      <c r="F45" s="174"/>
      <c r="G45" s="175">
        <f>ROUND(E45*F45,2)</f>
        <v>0</v>
      </c>
      <c r="H45" s="162"/>
      <c r="I45" s="161">
        <f>ROUND(E45*H45,2)</f>
        <v>0</v>
      </c>
      <c r="J45" s="162"/>
      <c r="K45" s="161">
        <f>ROUND(E45*J45,2)</f>
        <v>0</v>
      </c>
      <c r="L45" s="161">
        <v>21</v>
      </c>
      <c r="M45" s="161">
        <f>G45*(1+L45/100)</f>
        <v>0</v>
      </c>
      <c r="N45" s="161">
        <v>2.5249999999999999</v>
      </c>
      <c r="O45" s="161">
        <f>ROUND(E45*N45,2)</f>
        <v>71.27</v>
      </c>
      <c r="P45" s="161">
        <v>0</v>
      </c>
      <c r="Q45" s="161">
        <f>ROUND(E45*P45,2)</f>
        <v>0</v>
      </c>
      <c r="R45" s="161"/>
      <c r="S45" s="161" t="s">
        <v>130</v>
      </c>
      <c r="T45" s="161" t="s">
        <v>160</v>
      </c>
      <c r="U45" s="161">
        <v>2.3170000000000002</v>
      </c>
      <c r="V45" s="161">
        <f>ROUND(E45*U45,2)</f>
        <v>65.400000000000006</v>
      </c>
      <c r="W45" s="161"/>
      <c r="X45" s="161" t="s">
        <v>161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162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8"/>
      <c r="B46" s="159"/>
      <c r="C46" s="196" t="s">
        <v>208</v>
      </c>
      <c r="D46" s="189"/>
      <c r="E46" s="190">
        <v>1.3049999999999999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1"/>
      <c r="Z46" s="151"/>
      <c r="AA46" s="151"/>
      <c r="AB46" s="151"/>
      <c r="AC46" s="151"/>
      <c r="AD46" s="151"/>
      <c r="AE46" s="151"/>
      <c r="AF46" s="151"/>
      <c r="AG46" s="151" t="s">
        <v>164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8"/>
      <c r="B47" s="159"/>
      <c r="C47" s="196" t="s">
        <v>209</v>
      </c>
      <c r="D47" s="189"/>
      <c r="E47" s="190">
        <v>3.0032199999999998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164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58"/>
      <c r="B48" s="159"/>
      <c r="C48" s="196" t="s">
        <v>210</v>
      </c>
      <c r="D48" s="189"/>
      <c r="E48" s="190">
        <v>0.29699999999999999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164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8"/>
      <c r="B49" s="159"/>
      <c r="C49" s="196" t="s">
        <v>211</v>
      </c>
      <c r="D49" s="189"/>
      <c r="E49" s="190">
        <v>2.992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1"/>
      <c r="Z49" s="151"/>
      <c r="AA49" s="151"/>
      <c r="AB49" s="151"/>
      <c r="AC49" s="151"/>
      <c r="AD49" s="151"/>
      <c r="AE49" s="151"/>
      <c r="AF49" s="151"/>
      <c r="AG49" s="151" t="s">
        <v>164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8"/>
      <c r="B50" s="159"/>
      <c r="C50" s="196" t="s">
        <v>212</v>
      </c>
      <c r="D50" s="189"/>
      <c r="E50" s="190">
        <v>20.630400000000002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1"/>
      <c r="Z50" s="151"/>
      <c r="AA50" s="151"/>
      <c r="AB50" s="151"/>
      <c r="AC50" s="151"/>
      <c r="AD50" s="151"/>
      <c r="AE50" s="151"/>
      <c r="AF50" s="151"/>
      <c r="AG50" s="151" t="s">
        <v>164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70">
        <v>14</v>
      </c>
      <c r="B51" s="171" t="s">
        <v>213</v>
      </c>
      <c r="C51" s="185" t="s">
        <v>214</v>
      </c>
      <c r="D51" s="172" t="s">
        <v>215</v>
      </c>
      <c r="E51" s="173">
        <v>0.30158000000000001</v>
      </c>
      <c r="F51" s="174"/>
      <c r="G51" s="175">
        <f>ROUND(E51*F51,2)</f>
        <v>0</v>
      </c>
      <c r="H51" s="162"/>
      <c r="I51" s="161">
        <f>ROUND(E51*H51,2)</f>
        <v>0</v>
      </c>
      <c r="J51" s="162"/>
      <c r="K51" s="161">
        <f>ROUND(E51*J51,2)</f>
        <v>0</v>
      </c>
      <c r="L51" s="161">
        <v>21</v>
      </c>
      <c r="M51" s="161">
        <f>G51*(1+L51/100)</f>
        <v>0</v>
      </c>
      <c r="N51" s="161">
        <v>1.06325</v>
      </c>
      <c r="O51" s="161">
        <f>ROUND(E51*N51,2)</f>
        <v>0.32</v>
      </c>
      <c r="P51" s="161">
        <v>0</v>
      </c>
      <c r="Q51" s="161">
        <f>ROUND(E51*P51,2)</f>
        <v>0</v>
      </c>
      <c r="R51" s="161"/>
      <c r="S51" s="161" t="s">
        <v>130</v>
      </c>
      <c r="T51" s="161" t="s">
        <v>160</v>
      </c>
      <c r="U51" s="161">
        <v>15.231</v>
      </c>
      <c r="V51" s="161">
        <f>ROUND(E51*U51,2)</f>
        <v>4.59</v>
      </c>
      <c r="W51" s="161"/>
      <c r="X51" s="161" t="s">
        <v>161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162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7" t="s">
        <v>216</v>
      </c>
      <c r="D52" s="191"/>
      <c r="E52" s="192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164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8"/>
      <c r="B53" s="159"/>
      <c r="C53" s="198" t="s">
        <v>217</v>
      </c>
      <c r="D53" s="191"/>
      <c r="E53" s="192">
        <v>1.3049999999999999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1"/>
      <c r="Z53" s="151"/>
      <c r="AA53" s="151"/>
      <c r="AB53" s="151"/>
      <c r="AC53" s="151"/>
      <c r="AD53" s="151"/>
      <c r="AE53" s="151"/>
      <c r="AF53" s="151"/>
      <c r="AG53" s="151" t="s">
        <v>164</v>
      </c>
      <c r="AH53" s="151">
        <v>2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8"/>
      <c r="B54" s="159"/>
      <c r="C54" s="198" t="s">
        <v>218</v>
      </c>
      <c r="D54" s="191"/>
      <c r="E54" s="192">
        <v>3.0032199999999998</v>
      </c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1"/>
      <c r="Z54" s="151"/>
      <c r="AA54" s="151"/>
      <c r="AB54" s="151"/>
      <c r="AC54" s="151"/>
      <c r="AD54" s="151"/>
      <c r="AE54" s="151"/>
      <c r="AF54" s="151"/>
      <c r="AG54" s="151" t="s">
        <v>164</v>
      </c>
      <c r="AH54" s="151">
        <v>2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9" t="s">
        <v>219</v>
      </c>
      <c r="D55" s="193"/>
      <c r="E55" s="194">
        <v>4.3082200000000004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1"/>
      <c r="Z55" s="151"/>
      <c r="AA55" s="151"/>
      <c r="AB55" s="151"/>
      <c r="AC55" s="151"/>
      <c r="AD55" s="151"/>
      <c r="AE55" s="151"/>
      <c r="AF55" s="151"/>
      <c r="AG55" s="151" t="s">
        <v>164</v>
      </c>
      <c r="AH55" s="151">
        <v>3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97" t="s">
        <v>220</v>
      </c>
      <c r="D56" s="191"/>
      <c r="E56" s="192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1"/>
      <c r="Z56" s="151"/>
      <c r="AA56" s="151"/>
      <c r="AB56" s="151"/>
      <c r="AC56" s="151"/>
      <c r="AD56" s="151"/>
      <c r="AE56" s="151"/>
      <c r="AF56" s="151"/>
      <c r="AG56" s="151" t="s">
        <v>164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6" t="s">
        <v>221</v>
      </c>
      <c r="D57" s="189"/>
      <c r="E57" s="190">
        <v>0.30158000000000001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51"/>
      <c r="Z57" s="151"/>
      <c r="AA57" s="151"/>
      <c r="AB57" s="151"/>
      <c r="AC57" s="151"/>
      <c r="AD57" s="151"/>
      <c r="AE57" s="151"/>
      <c r="AF57" s="151"/>
      <c r="AG57" s="151" t="s">
        <v>164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2">
      <c r="A58" s="164" t="s">
        <v>125</v>
      </c>
      <c r="B58" s="165" t="s">
        <v>55</v>
      </c>
      <c r="C58" s="183" t="s">
        <v>56</v>
      </c>
      <c r="D58" s="166"/>
      <c r="E58" s="167"/>
      <c r="F58" s="168"/>
      <c r="G58" s="169">
        <f>SUMIF(AG59:AG76,"&lt;&gt;NOR",G59:G76)</f>
        <v>0</v>
      </c>
      <c r="H58" s="163"/>
      <c r="I58" s="163">
        <f>SUM(I59:I76)</f>
        <v>0</v>
      </c>
      <c r="J58" s="163"/>
      <c r="K58" s="163">
        <f>SUM(K59:K76)</f>
        <v>0</v>
      </c>
      <c r="L58" s="163"/>
      <c r="M58" s="163">
        <f>SUM(M59:M76)</f>
        <v>0</v>
      </c>
      <c r="N58" s="163"/>
      <c r="O58" s="163">
        <f>SUM(O59:O76)</f>
        <v>4.4899999999999993</v>
      </c>
      <c r="P58" s="163"/>
      <c r="Q58" s="163">
        <f>SUM(Q59:Q76)</f>
        <v>0</v>
      </c>
      <c r="R58" s="163"/>
      <c r="S58" s="163"/>
      <c r="T58" s="163"/>
      <c r="U58" s="163"/>
      <c r="V58" s="163">
        <f>SUM(V59:V76)</f>
        <v>66.490000000000009</v>
      </c>
      <c r="W58" s="163"/>
      <c r="X58" s="163"/>
      <c r="AG58" t="s">
        <v>126</v>
      </c>
    </row>
    <row r="59" spans="1:60" ht="22.5" outlineLevel="1" x14ac:dyDescent="0.2">
      <c r="A59" s="170">
        <v>15</v>
      </c>
      <c r="B59" s="171" t="s">
        <v>222</v>
      </c>
      <c r="C59" s="185" t="s">
        <v>223</v>
      </c>
      <c r="D59" s="172" t="s">
        <v>224</v>
      </c>
      <c r="E59" s="173">
        <v>1</v>
      </c>
      <c r="F59" s="174"/>
      <c r="G59" s="175">
        <f>ROUND(E59*F59,2)</f>
        <v>0</v>
      </c>
      <c r="H59" s="162"/>
      <c r="I59" s="161">
        <f>ROUND(E59*H59,2)</f>
        <v>0</v>
      </c>
      <c r="J59" s="162"/>
      <c r="K59" s="161">
        <f>ROUND(E59*J59,2)</f>
        <v>0</v>
      </c>
      <c r="L59" s="161">
        <v>21</v>
      </c>
      <c r="M59" s="161">
        <f>G59*(1+L59/100)</f>
        <v>0</v>
      </c>
      <c r="N59" s="161">
        <v>3.9789999999999999E-2</v>
      </c>
      <c r="O59" s="161">
        <f>ROUND(E59*N59,2)</f>
        <v>0.04</v>
      </c>
      <c r="P59" s="161">
        <v>0</v>
      </c>
      <c r="Q59" s="161">
        <f>ROUND(E59*P59,2)</f>
        <v>0</v>
      </c>
      <c r="R59" s="161"/>
      <c r="S59" s="161" t="s">
        <v>130</v>
      </c>
      <c r="T59" s="161" t="s">
        <v>160</v>
      </c>
      <c r="U59" s="161">
        <v>0.24199999999999999</v>
      </c>
      <c r="V59" s="161">
        <f>ROUND(E59*U59,2)</f>
        <v>0.24</v>
      </c>
      <c r="W59" s="161"/>
      <c r="X59" s="161" t="s">
        <v>161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162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6" t="s">
        <v>225</v>
      </c>
      <c r="D60" s="189"/>
      <c r="E60" s="190">
        <v>1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1"/>
      <c r="Z60" s="151"/>
      <c r="AA60" s="151"/>
      <c r="AB60" s="151"/>
      <c r="AC60" s="151"/>
      <c r="AD60" s="151"/>
      <c r="AE60" s="151"/>
      <c r="AF60" s="151"/>
      <c r="AG60" s="151" t="s">
        <v>164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70">
        <v>16</v>
      </c>
      <c r="B61" s="171" t="s">
        <v>226</v>
      </c>
      <c r="C61" s="185" t="s">
        <v>227</v>
      </c>
      <c r="D61" s="172" t="s">
        <v>224</v>
      </c>
      <c r="E61" s="173">
        <v>1</v>
      </c>
      <c r="F61" s="174"/>
      <c r="G61" s="175">
        <f>ROUND(E61*F61,2)</f>
        <v>0</v>
      </c>
      <c r="H61" s="162"/>
      <c r="I61" s="161">
        <f>ROUND(E61*H61,2)</f>
        <v>0</v>
      </c>
      <c r="J61" s="162"/>
      <c r="K61" s="161">
        <f>ROUND(E61*J61,2)</f>
        <v>0</v>
      </c>
      <c r="L61" s="161">
        <v>21</v>
      </c>
      <c r="M61" s="161">
        <f>G61*(1+L61/100)</f>
        <v>0</v>
      </c>
      <c r="N61" s="161">
        <v>5.2720000000000003E-2</v>
      </c>
      <c r="O61" s="161">
        <f>ROUND(E61*N61,2)</f>
        <v>0.05</v>
      </c>
      <c r="P61" s="161">
        <v>0</v>
      </c>
      <c r="Q61" s="161">
        <f>ROUND(E61*P61,2)</f>
        <v>0</v>
      </c>
      <c r="R61" s="161"/>
      <c r="S61" s="161" t="s">
        <v>130</v>
      </c>
      <c r="T61" s="161" t="s">
        <v>160</v>
      </c>
      <c r="U61" s="161">
        <v>0.57789999999999997</v>
      </c>
      <c r="V61" s="161">
        <f>ROUND(E61*U61,2)</f>
        <v>0.57999999999999996</v>
      </c>
      <c r="W61" s="161"/>
      <c r="X61" s="161" t="s">
        <v>161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162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96" t="s">
        <v>228</v>
      </c>
      <c r="D62" s="189"/>
      <c r="E62" s="190">
        <v>1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1"/>
      <c r="Z62" s="151"/>
      <c r="AA62" s="151"/>
      <c r="AB62" s="151"/>
      <c r="AC62" s="151"/>
      <c r="AD62" s="151"/>
      <c r="AE62" s="151"/>
      <c r="AF62" s="151"/>
      <c r="AG62" s="151" t="s">
        <v>164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0">
        <v>17</v>
      </c>
      <c r="B63" s="171" t="s">
        <v>229</v>
      </c>
      <c r="C63" s="185" t="s">
        <v>230</v>
      </c>
      <c r="D63" s="172" t="s">
        <v>159</v>
      </c>
      <c r="E63" s="173">
        <v>12.551</v>
      </c>
      <c r="F63" s="174"/>
      <c r="G63" s="175">
        <f>ROUND(E63*F63,2)</f>
        <v>0</v>
      </c>
      <c r="H63" s="162"/>
      <c r="I63" s="161">
        <f>ROUND(E63*H63,2)</f>
        <v>0</v>
      </c>
      <c r="J63" s="162"/>
      <c r="K63" s="161">
        <f>ROUND(E63*J63,2)</f>
        <v>0</v>
      </c>
      <c r="L63" s="161">
        <v>21</v>
      </c>
      <c r="M63" s="161">
        <f>G63*(1+L63/100)</f>
        <v>0</v>
      </c>
      <c r="N63" s="161">
        <v>9.1350000000000001E-2</v>
      </c>
      <c r="O63" s="161">
        <f>ROUND(E63*N63,2)</f>
        <v>1.1499999999999999</v>
      </c>
      <c r="P63" s="161">
        <v>0</v>
      </c>
      <c r="Q63" s="161">
        <f>ROUND(E63*P63,2)</f>
        <v>0</v>
      </c>
      <c r="R63" s="161"/>
      <c r="S63" s="161" t="s">
        <v>130</v>
      </c>
      <c r="T63" s="161" t="s">
        <v>160</v>
      </c>
      <c r="U63" s="161">
        <v>0.64400000000000002</v>
      </c>
      <c r="V63" s="161">
        <f>ROUND(E63*U63,2)</f>
        <v>8.08</v>
      </c>
      <c r="W63" s="161"/>
      <c r="X63" s="161" t="s">
        <v>161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162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6" t="s">
        <v>231</v>
      </c>
      <c r="D64" s="189"/>
      <c r="E64" s="190">
        <v>12.551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1"/>
      <c r="Z64" s="151"/>
      <c r="AA64" s="151"/>
      <c r="AB64" s="151"/>
      <c r="AC64" s="151"/>
      <c r="AD64" s="151"/>
      <c r="AE64" s="151"/>
      <c r="AF64" s="151"/>
      <c r="AG64" s="151" t="s">
        <v>164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0">
        <v>18</v>
      </c>
      <c r="B65" s="171" t="s">
        <v>232</v>
      </c>
      <c r="C65" s="185" t="s">
        <v>233</v>
      </c>
      <c r="D65" s="172" t="s">
        <v>159</v>
      </c>
      <c r="E65" s="173">
        <v>23.232500000000002</v>
      </c>
      <c r="F65" s="174"/>
      <c r="G65" s="175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21</v>
      </c>
      <c r="M65" s="161">
        <f>G65*(1+L65/100)</f>
        <v>0</v>
      </c>
      <c r="N65" s="161">
        <v>0.13719999999999999</v>
      </c>
      <c r="O65" s="161">
        <f>ROUND(E65*N65,2)</f>
        <v>3.19</v>
      </c>
      <c r="P65" s="161">
        <v>0</v>
      </c>
      <c r="Q65" s="161">
        <f>ROUND(E65*P65,2)</f>
        <v>0</v>
      </c>
      <c r="R65" s="161"/>
      <c r="S65" s="161" t="s">
        <v>130</v>
      </c>
      <c r="T65" s="161" t="s">
        <v>160</v>
      </c>
      <c r="U65" s="161">
        <v>0.71799999999999997</v>
      </c>
      <c r="V65" s="161">
        <f>ROUND(E65*U65,2)</f>
        <v>16.68</v>
      </c>
      <c r="W65" s="161"/>
      <c r="X65" s="161" t="s">
        <v>161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162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6" t="s">
        <v>234</v>
      </c>
      <c r="D66" s="189"/>
      <c r="E66" s="190">
        <v>23.232500000000002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51"/>
      <c r="Z66" s="151"/>
      <c r="AA66" s="151"/>
      <c r="AB66" s="151"/>
      <c r="AC66" s="151"/>
      <c r="AD66" s="151"/>
      <c r="AE66" s="151"/>
      <c r="AF66" s="151"/>
      <c r="AG66" s="151" t="s">
        <v>164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0">
        <v>19</v>
      </c>
      <c r="B67" s="171" t="s">
        <v>235</v>
      </c>
      <c r="C67" s="185" t="s">
        <v>236</v>
      </c>
      <c r="D67" s="172" t="s">
        <v>237</v>
      </c>
      <c r="E67" s="173">
        <v>44.6</v>
      </c>
      <c r="F67" s="174"/>
      <c r="G67" s="175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21</v>
      </c>
      <c r="M67" s="161">
        <f>G67*(1+L67/100)</f>
        <v>0</v>
      </c>
      <c r="N67" s="161">
        <v>8.0000000000000007E-5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130</v>
      </c>
      <c r="T67" s="161" t="s">
        <v>160</v>
      </c>
      <c r="U67" s="161">
        <v>0.18</v>
      </c>
      <c r="V67" s="161">
        <f>ROUND(E67*U67,2)</f>
        <v>8.0299999999999994</v>
      </c>
      <c r="W67" s="161"/>
      <c r="X67" s="161" t="s">
        <v>161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162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96" t="s">
        <v>238</v>
      </c>
      <c r="D68" s="189"/>
      <c r="E68" s="190">
        <v>12.6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1"/>
      <c r="Z68" s="151"/>
      <c r="AA68" s="151"/>
      <c r="AB68" s="151"/>
      <c r="AC68" s="151"/>
      <c r="AD68" s="151"/>
      <c r="AE68" s="151"/>
      <c r="AF68" s="151"/>
      <c r="AG68" s="151" t="s">
        <v>164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96" t="s">
        <v>239</v>
      </c>
      <c r="D69" s="189"/>
      <c r="E69" s="190">
        <v>32</v>
      </c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51"/>
      <c r="Z69" s="151"/>
      <c r="AA69" s="151"/>
      <c r="AB69" s="151"/>
      <c r="AC69" s="151"/>
      <c r="AD69" s="151"/>
      <c r="AE69" s="151"/>
      <c r="AF69" s="151"/>
      <c r="AG69" s="151" t="s">
        <v>164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70">
        <v>20</v>
      </c>
      <c r="B70" s="171" t="s">
        <v>240</v>
      </c>
      <c r="C70" s="185" t="s">
        <v>241</v>
      </c>
      <c r="D70" s="172" t="s">
        <v>237</v>
      </c>
      <c r="E70" s="173">
        <v>32.880000000000003</v>
      </c>
      <c r="F70" s="174"/>
      <c r="G70" s="175">
        <f>ROUND(E70*F70,2)</f>
        <v>0</v>
      </c>
      <c r="H70" s="162"/>
      <c r="I70" s="161">
        <f>ROUND(E70*H70,2)</f>
        <v>0</v>
      </c>
      <c r="J70" s="162"/>
      <c r="K70" s="161">
        <f>ROUND(E70*J70,2)</f>
        <v>0</v>
      </c>
      <c r="L70" s="161">
        <v>21</v>
      </c>
      <c r="M70" s="161">
        <f>G70*(1+L70/100)</f>
        <v>0</v>
      </c>
      <c r="N70" s="161">
        <v>4.2999999999999999E-4</v>
      </c>
      <c r="O70" s="161">
        <f>ROUND(E70*N70,2)</f>
        <v>0.01</v>
      </c>
      <c r="P70" s="161">
        <v>0</v>
      </c>
      <c r="Q70" s="161">
        <f>ROUND(E70*P70,2)</f>
        <v>0</v>
      </c>
      <c r="R70" s="161"/>
      <c r="S70" s="161" t="s">
        <v>130</v>
      </c>
      <c r="T70" s="161" t="s">
        <v>160</v>
      </c>
      <c r="U70" s="161">
        <v>1</v>
      </c>
      <c r="V70" s="161">
        <f>ROUND(E70*U70,2)</f>
        <v>32.880000000000003</v>
      </c>
      <c r="W70" s="161"/>
      <c r="X70" s="161" t="s">
        <v>161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162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6" t="s">
        <v>242</v>
      </c>
      <c r="D71" s="189"/>
      <c r="E71" s="190">
        <v>32.880000000000003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1"/>
      <c r="Z71" s="151"/>
      <c r="AA71" s="151"/>
      <c r="AB71" s="151"/>
      <c r="AC71" s="151"/>
      <c r="AD71" s="151"/>
      <c r="AE71" s="151"/>
      <c r="AF71" s="151"/>
      <c r="AG71" s="151" t="s">
        <v>164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33.75" outlineLevel="1" x14ac:dyDescent="0.2">
      <c r="A72" s="170">
        <v>21</v>
      </c>
      <c r="B72" s="171" t="s">
        <v>243</v>
      </c>
      <c r="C72" s="185" t="s">
        <v>244</v>
      </c>
      <c r="D72" s="172" t="s">
        <v>159</v>
      </c>
      <c r="E72" s="173">
        <v>10.65</v>
      </c>
      <c r="F72" s="174"/>
      <c r="G72" s="175">
        <f>ROUND(E72*F72,2)</f>
        <v>0</v>
      </c>
      <c r="H72" s="162"/>
      <c r="I72" s="161">
        <f>ROUND(E72*H72,2)</f>
        <v>0</v>
      </c>
      <c r="J72" s="162"/>
      <c r="K72" s="161">
        <f>ROUND(E72*J72,2)</f>
        <v>0</v>
      </c>
      <c r="L72" s="161">
        <v>21</v>
      </c>
      <c r="M72" s="161">
        <f>G72*(1+L72/100)</f>
        <v>0</v>
      </c>
      <c r="N72" s="161">
        <v>0</v>
      </c>
      <c r="O72" s="161">
        <f>ROUND(E72*N72,2)</f>
        <v>0</v>
      </c>
      <c r="P72" s="161">
        <v>0</v>
      </c>
      <c r="Q72" s="161">
        <f>ROUND(E72*P72,2)</f>
        <v>0</v>
      </c>
      <c r="R72" s="161"/>
      <c r="S72" s="161" t="s">
        <v>245</v>
      </c>
      <c r="T72" s="161" t="s">
        <v>131</v>
      </c>
      <c r="U72" s="161">
        <v>0</v>
      </c>
      <c r="V72" s="161">
        <f>ROUND(E72*U72,2)</f>
        <v>0</v>
      </c>
      <c r="W72" s="161"/>
      <c r="X72" s="161" t="s">
        <v>161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162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96" t="s">
        <v>246</v>
      </c>
      <c r="D73" s="189"/>
      <c r="E73" s="190">
        <v>10.65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1"/>
      <c r="Z73" s="151"/>
      <c r="AA73" s="151"/>
      <c r="AB73" s="151"/>
      <c r="AC73" s="151"/>
      <c r="AD73" s="151"/>
      <c r="AE73" s="151"/>
      <c r="AF73" s="151"/>
      <c r="AG73" s="151" t="s">
        <v>164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6">
        <v>22</v>
      </c>
      <c r="B74" s="177" t="s">
        <v>247</v>
      </c>
      <c r="C74" s="184" t="s">
        <v>248</v>
      </c>
      <c r="D74" s="178" t="s">
        <v>224</v>
      </c>
      <c r="E74" s="179">
        <v>5</v>
      </c>
      <c r="F74" s="180"/>
      <c r="G74" s="181">
        <f>ROUND(E74*F74,2)</f>
        <v>0</v>
      </c>
      <c r="H74" s="162"/>
      <c r="I74" s="161">
        <f>ROUND(E74*H74,2)</f>
        <v>0</v>
      </c>
      <c r="J74" s="162"/>
      <c r="K74" s="161">
        <f>ROUND(E74*J74,2)</f>
        <v>0</v>
      </c>
      <c r="L74" s="161">
        <v>21</v>
      </c>
      <c r="M74" s="161">
        <f>G74*(1+L74/100)</f>
        <v>0</v>
      </c>
      <c r="N74" s="161">
        <v>2.0000000000000002E-5</v>
      </c>
      <c r="O74" s="161">
        <f>ROUND(E74*N74,2)</f>
        <v>0</v>
      </c>
      <c r="P74" s="161">
        <v>0</v>
      </c>
      <c r="Q74" s="161">
        <f>ROUND(E74*P74,2)</f>
        <v>0</v>
      </c>
      <c r="R74" s="161" t="s">
        <v>249</v>
      </c>
      <c r="S74" s="161" t="s">
        <v>130</v>
      </c>
      <c r="T74" s="161" t="s">
        <v>160</v>
      </c>
      <c r="U74" s="161">
        <v>0</v>
      </c>
      <c r="V74" s="161">
        <f>ROUND(E74*U74,2)</f>
        <v>0</v>
      </c>
      <c r="W74" s="161"/>
      <c r="X74" s="161" t="s">
        <v>250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251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0">
        <v>23</v>
      </c>
      <c r="B75" s="171" t="s">
        <v>252</v>
      </c>
      <c r="C75" s="185" t="s">
        <v>253</v>
      </c>
      <c r="D75" s="172" t="s">
        <v>159</v>
      </c>
      <c r="E75" s="173">
        <v>11.4</v>
      </c>
      <c r="F75" s="174"/>
      <c r="G75" s="175">
        <f>ROUND(E75*F75,2)</f>
        <v>0</v>
      </c>
      <c r="H75" s="162"/>
      <c r="I75" s="161">
        <f>ROUND(E75*H75,2)</f>
        <v>0</v>
      </c>
      <c r="J75" s="162"/>
      <c r="K75" s="161">
        <f>ROUND(E75*J75,2)</f>
        <v>0</v>
      </c>
      <c r="L75" s="161">
        <v>21</v>
      </c>
      <c r="M75" s="161">
        <f>G75*(1+L75/100)</f>
        <v>0</v>
      </c>
      <c r="N75" s="161">
        <v>4.0000000000000001E-3</v>
      </c>
      <c r="O75" s="161">
        <f>ROUND(E75*N75,2)</f>
        <v>0.05</v>
      </c>
      <c r="P75" s="161">
        <v>0</v>
      </c>
      <c r="Q75" s="161">
        <f>ROUND(E75*P75,2)</f>
        <v>0</v>
      </c>
      <c r="R75" s="161" t="s">
        <v>249</v>
      </c>
      <c r="S75" s="161" t="s">
        <v>130</v>
      </c>
      <c r="T75" s="161" t="s">
        <v>160</v>
      </c>
      <c r="U75" s="161">
        <v>0</v>
      </c>
      <c r="V75" s="161">
        <f>ROUND(E75*U75,2)</f>
        <v>0</v>
      </c>
      <c r="W75" s="161"/>
      <c r="X75" s="161" t="s">
        <v>250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251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96" t="s">
        <v>254</v>
      </c>
      <c r="D76" s="189"/>
      <c r="E76" s="190">
        <v>11.4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1"/>
      <c r="Z76" s="151"/>
      <c r="AA76" s="151"/>
      <c r="AB76" s="151"/>
      <c r="AC76" s="151"/>
      <c r="AD76" s="151"/>
      <c r="AE76" s="151"/>
      <c r="AF76" s="151"/>
      <c r="AG76" s="151" t="s">
        <v>164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164" t="s">
        <v>125</v>
      </c>
      <c r="B77" s="165" t="s">
        <v>57</v>
      </c>
      <c r="C77" s="183" t="s">
        <v>58</v>
      </c>
      <c r="D77" s="166"/>
      <c r="E77" s="167"/>
      <c r="F77" s="168"/>
      <c r="G77" s="169">
        <f>SUMIF(AG78:AG92,"&lt;&gt;NOR",G78:G92)</f>
        <v>0</v>
      </c>
      <c r="H77" s="163"/>
      <c r="I77" s="163">
        <f>SUM(I78:I92)</f>
        <v>0</v>
      </c>
      <c r="J77" s="163"/>
      <c r="K77" s="163">
        <f>SUM(K78:K92)</f>
        <v>0</v>
      </c>
      <c r="L77" s="163"/>
      <c r="M77" s="163">
        <f>SUM(M78:M92)</f>
        <v>0</v>
      </c>
      <c r="N77" s="163"/>
      <c r="O77" s="163">
        <f>SUM(O78:O92)</f>
        <v>176.65999999999997</v>
      </c>
      <c r="P77" s="163"/>
      <c r="Q77" s="163">
        <f>SUM(Q78:Q92)</f>
        <v>0</v>
      </c>
      <c r="R77" s="163"/>
      <c r="S77" s="163"/>
      <c r="T77" s="163"/>
      <c r="U77" s="163"/>
      <c r="V77" s="163">
        <f>SUM(V78:V92)</f>
        <v>79.97999999999999</v>
      </c>
      <c r="W77" s="163"/>
      <c r="X77" s="163"/>
      <c r="AG77" t="s">
        <v>126</v>
      </c>
    </row>
    <row r="78" spans="1:60" outlineLevel="1" x14ac:dyDescent="0.2">
      <c r="A78" s="170">
        <v>24</v>
      </c>
      <c r="B78" s="171" t="s">
        <v>255</v>
      </c>
      <c r="C78" s="185" t="s">
        <v>256</v>
      </c>
      <c r="D78" s="172" t="s">
        <v>159</v>
      </c>
      <c r="E78" s="173">
        <v>30</v>
      </c>
      <c r="F78" s="174"/>
      <c r="G78" s="175">
        <f>ROUND(E78*F78,2)</f>
        <v>0</v>
      </c>
      <c r="H78" s="162"/>
      <c r="I78" s="161">
        <f>ROUND(E78*H78,2)</f>
        <v>0</v>
      </c>
      <c r="J78" s="162"/>
      <c r="K78" s="161">
        <f>ROUND(E78*J78,2)</f>
        <v>0</v>
      </c>
      <c r="L78" s="161">
        <v>21</v>
      </c>
      <c r="M78" s="161">
        <f>G78*(1+L78/100)</f>
        <v>0</v>
      </c>
      <c r="N78" s="161">
        <v>0.32250000000000001</v>
      </c>
      <c r="O78" s="161">
        <f>ROUND(E78*N78,2)</f>
        <v>9.68</v>
      </c>
      <c r="P78" s="161">
        <v>0</v>
      </c>
      <c r="Q78" s="161">
        <f>ROUND(E78*P78,2)</f>
        <v>0</v>
      </c>
      <c r="R78" s="161"/>
      <c r="S78" s="161" t="s">
        <v>130</v>
      </c>
      <c r="T78" s="161" t="s">
        <v>160</v>
      </c>
      <c r="U78" s="161">
        <v>2.5999999999999999E-2</v>
      </c>
      <c r="V78" s="161">
        <f>ROUND(E78*U78,2)</f>
        <v>0.78</v>
      </c>
      <c r="W78" s="161"/>
      <c r="X78" s="161" t="s">
        <v>161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162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6" t="s">
        <v>257</v>
      </c>
      <c r="D79" s="189"/>
      <c r="E79" s="190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1"/>
      <c r="Z79" s="151"/>
      <c r="AA79" s="151"/>
      <c r="AB79" s="151"/>
      <c r="AC79" s="151"/>
      <c r="AD79" s="151"/>
      <c r="AE79" s="151"/>
      <c r="AF79" s="151"/>
      <c r="AG79" s="151" t="s">
        <v>164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6" t="s">
        <v>258</v>
      </c>
      <c r="D80" s="189"/>
      <c r="E80" s="190">
        <v>15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51"/>
      <c r="Z80" s="151"/>
      <c r="AA80" s="151"/>
      <c r="AB80" s="151"/>
      <c r="AC80" s="151"/>
      <c r="AD80" s="151"/>
      <c r="AE80" s="151"/>
      <c r="AF80" s="151"/>
      <c r="AG80" s="151" t="s">
        <v>164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6" t="s">
        <v>259</v>
      </c>
      <c r="D81" s="189"/>
      <c r="E81" s="190">
        <v>15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1"/>
      <c r="Z81" s="151"/>
      <c r="AA81" s="151"/>
      <c r="AB81" s="151"/>
      <c r="AC81" s="151"/>
      <c r="AD81" s="151"/>
      <c r="AE81" s="151"/>
      <c r="AF81" s="151"/>
      <c r="AG81" s="151" t="s">
        <v>164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70">
        <v>25</v>
      </c>
      <c r="B82" s="171" t="s">
        <v>260</v>
      </c>
      <c r="C82" s="185" t="s">
        <v>261</v>
      </c>
      <c r="D82" s="172" t="s">
        <v>159</v>
      </c>
      <c r="E82" s="173">
        <v>158.01900000000001</v>
      </c>
      <c r="F82" s="174"/>
      <c r="G82" s="175">
        <f>ROUND(E82*F82,2)</f>
        <v>0</v>
      </c>
      <c r="H82" s="162"/>
      <c r="I82" s="161">
        <f>ROUND(E82*H82,2)</f>
        <v>0</v>
      </c>
      <c r="J82" s="162"/>
      <c r="K82" s="161">
        <f>ROUND(E82*J82,2)</f>
        <v>0</v>
      </c>
      <c r="L82" s="161">
        <v>21</v>
      </c>
      <c r="M82" s="161">
        <f>G82*(1+L82/100)</f>
        <v>0</v>
      </c>
      <c r="N82" s="161">
        <v>0.441</v>
      </c>
      <c r="O82" s="161">
        <f>ROUND(E82*N82,2)</f>
        <v>69.69</v>
      </c>
      <c r="P82" s="161">
        <v>0</v>
      </c>
      <c r="Q82" s="161">
        <f>ROUND(E82*P82,2)</f>
        <v>0</v>
      </c>
      <c r="R82" s="161"/>
      <c r="S82" s="161" t="s">
        <v>130</v>
      </c>
      <c r="T82" s="161" t="s">
        <v>160</v>
      </c>
      <c r="U82" s="161">
        <v>2.9000000000000001E-2</v>
      </c>
      <c r="V82" s="161">
        <f>ROUND(E82*U82,2)</f>
        <v>4.58</v>
      </c>
      <c r="W82" s="161"/>
      <c r="X82" s="161" t="s">
        <v>161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162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58"/>
      <c r="B83" s="159"/>
      <c r="C83" s="196" t="s">
        <v>262</v>
      </c>
      <c r="D83" s="189"/>
      <c r="E83" s="190">
        <v>158.01900000000001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51"/>
      <c r="Z83" s="151"/>
      <c r="AA83" s="151"/>
      <c r="AB83" s="151"/>
      <c r="AC83" s="151"/>
      <c r="AD83" s="151"/>
      <c r="AE83" s="151"/>
      <c r="AF83" s="151"/>
      <c r="AG83" s="151" t="s">
        <v>164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70">
        <v>26</v>
      </c>
      <c r="B84" s="171" t="s">
        <v>263</v>
      </c>
      <c r="C84" s="185" t="s">
        <v>264</v>
      </c>
      <c r="D84" s="172" t="s">
        <v>159</v>
      </c>
      <c r="E84" s="173">
        <v>158.01900000000001</v>
      </c>
      <c r="F84" s="174"/>
      <c r="G84" s="175">
        <f>ROUND(E84*F84,2)</f>
        <v>0</v>
      </c>
      <c r="H84" s="162"/>
      <c r="I84" s="161">
        <f>ROUND(E84*H84,2)</f>
        <v>0</v>
      </c>
      <c r="J84" s="162"/>
      <c r="K84" s="161">
        <f>ROUND(E84*J84,2)</f>
        <v>0</v>
      </c>
      <c r="L84" s="161">
        <v>21</v>
      </c>
      <c r="M84" s="161">
        <f>G84*(1+L84/100)</f>
        <v>0</v>
      </c>
      <c r="N84" s="161">
        <v>0.40869</v>
      </c>
      <c r="O84" s="161">
        <f>ROUND(E84*N84,2)</f>
        <v>64.58</v>
      </c>
      <c r="P84" s="161">
        <v>0</v>
      </c>
      <c r="Q84" s="161">
        <f>ROUND(E84*P84,2)</f>
        <v>0</v>
      </c>
      <c r="R84" s="161"/>
      <c r="S84" s="161" t="s">
        <v>130</v>
      </c>
      <c r="T84" s="161" t="s">
        <v>160</v>
      </c>
      <c r="U84" s="161">
        <v>2.5999999999999999E-2</v>
      </c>
      <c r="V84" s="161">
        <f>ROUND(E84*U84,2)</f>
        <v>4.1100000000000003</v>
      </c>
      <c r="W84" s="161"/>
      <c r="X84" s="161" t="s">
        <v>161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162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58"/>
      <c r="B85" s="159"/>
      <c r="C85" s="196" t="s">
        <v>262</v>
      </c>
      <c r="D85" s="189"/>
      <c r="E85" s="190">
        <v>158.01900000000001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1"/>
      <c r="Z85" s="151"/>
      <c r="AA85" s="151"/>
      <c r="AB85" s="151"/>
      <c r="AC85" s="151"/>
      <c r="AD85" s="151"/>
      <c r="AE85" s="151"/>
      <c r="AF85" s="151"/>
      <c r="AG85" s="151" t="s">
        <v>164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70">
        <v>27</v>
      </c>
      <c r="B86" s="171" t="s">
        <v>265</v>
      </c>
      <c r="C86" s="185" t="s">
        <v>266</v>
      </c>
      <c r="D86" s="172" t="s">
        <v>159</v>
      </c>
      <c r="E86" s="173">
        <v>30</v>
      </c>
      <c r="F86" s="174"/>
      <c r="G86" s="175">
        <f>ROUND(E86*F86,2)</f>
        <v>0</v>
      </c>
      <c r="H86" s="162"/>
      <c r="I86" s="161">
        <f>ROUND(E86*H86,2)</f>
        <v>0</v>
      </c>
      <c r="J86" s="162"/>
      <c r="K86" s="161">
        <f>ROUND(E86*J86,2)</f>
        <v>0</v>
      </c>
      <c r="L86" s="161">
        <v>21</v>
      </c>
      <c r="M86" s="161">
        <f>G86*(1+L86/100)</f>
        <v>0</v>
      </c>
      <c r="N86" s="161">
        <v>7.1999999999999995E-2</v>
      </c>
      <c r="O86" s="161">
        <f>ROUND(E86*N86,2)</f>
        <v>2.16</v>
      </c>
      <c r="P86" s="161">
        <v>0</v>
      </c>
      <c r="Q86" s="161">
        <f>ROUND(E86*P86,2)</f>
        <v>0</v>
      </c>
      <c r="R86" s="161"/>
      <c r="S86" s="161" t="s">
        <v>130</v>
      </c>
      <c r="T86" s="161" t="s">
        <v>160</v>
      </c>
      <c r="U86" s="161">
        <v>0.375</v>
      </c>
      <c r="V86" s="161">
        <f>ROUND(E86*U86,2)</f>
        <v>11.25</v>
      </c>
      <c r="W86" s="161"/>
      <c r="X86" s="161" t="s">
        <v>161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162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6" t="s">
        <v>165</v>
      </c>
      <c r="D87" s="189"/>
      <c r="E87" s="190">
        <v>15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1"/>
      <c r="Z87" s="151"/>
      <c r="AA87" s="151"/>
      <c r="AB87" s="151"/>
      <c r="AC87" s="151"/>
      <c r="AD87" s="151"/>
      <c r="AE87" s="151"/>
      <c r="AF87" s="151"/>
      <c r="AG87" s="151" t="s">
        <v>164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96" t="s">
        <v>166</v>
      </c>
      <c r="D88" s="189"/>
      <c r="E88" s="190">
        <v>15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1"/>
      <c r="Z88" s="151"/>
      <c r="AA88" s="151"/>
      <c r="AB88" s="151"/>
      <c r="AC88" s="151"/>
      <c r="AD88" s="151"/>
      <c r="AE88" s="151"/>
      <c r="AF88" s="151"/>
      <c r="AG88" s="151" t="s">
        <v>164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70">
        <v>28</v>
      </c>
      <c r="B89" s="171" t="s">
        <v>265</v>
      </c>
      <c r="C89" s="185" t="s">
        <v>267</v>
      </c>
      <c r="D89" s="172" t="s">
        <v>159</v>
      </c>
      <c r="E89" s="173">
        <v>158.01900000000001</v>
      </c>
      <c r="F89" s="174"/>
      <c r="G89" s="175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21</v>
      </c>
      <c r="M89" s="161">
        <f>G89*(1+L89/100)</f>
        <v>0</v>
      </c>
      <c r="N89" s="161">
        <v>0.18107999999999999</v>
      </c>
      <c r="O89" s="161">
        <f>ROUND(E89*N89,2)</f>
        <v>28.61</v>
      </c>
      <c r="P89" s="161">
        <v>0</v>
      </c>
      <c r="Q89" s="161">
        <f>ROUND(E89*P89,2)</f>
        <v>0</v>
      </c>
      <c r="R89" s="161"/>
      <c r="S89" s="161" t="s">
        <v>130</v>
      </c>
      <c r="T89" s="161" t="s">
        <v>160</v>
      </c>
      <c r="U89" s="161">
        <v>0.375</v>
      </c>
      <c r="V89" s="161">
        <f>ROUND(E89*U89,2)</f>
        <v>59.26</v>
      </c>
      <c r="W89" s="161"/>
      <c r="X89" s="161" t="s">
        <v>161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162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58"/>
      <c r="B90" s="159"/>
      <c r="C90" s="196" t="s">
        <v>262</v>
      </c>
      <c r="D90" s="189"/>
      <c r="E90" s="190">
        <v>158.01900000000001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1"/>
      <c r="Z90" s="151"/>
      <c r="AA90" s="151"/>
      <c r="AB90" s="151"/>
      <c r="AC90" s="151"/>
      <c r="AD90" s="151"/>
      <c r="AE90" s="151"/>
      <c r="AF90" s="151"/>
      <c r="AG90" s="151" t="s">
        <v>164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70">
        <v>29</v>
      </c>
      <c r="B91" s="171" t="s">
        <v>268</v>
      </c>
      <c r="C91" s="185" t="s">
        <v>269</v>
      </c>
      <c r="D91" s="172" t="s">
        <v>159</v>
      </c>
      <c r="E91" s="173">
        <v>15</v>
      </c>
      <c r="F91" s="174"/>
      <c r="G91" s="175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21</v>
      </c>
      <c r="M91" s="161">
        <f>G91*(1+L91/100)</f>
        <v>0</v>
      </c>
      <c r="N91" s="161">
        <v>0.129</v>
      </c>
      <c r="O91" s="161">
        <f>ROUND(E91*N91,2)</f>
        <v>1.94</v>
      </c>
      <c r="P91" s="161">
        <v>0</v>
      </c>
      <c r="Q91" s="161">
        <f>ROUND(E91*P91,2)</f>
        <v>0</v>
      </c>
      <c r="R91" s="161" t="s">
        <v>249</v>
      </c>
      <c r="S91" s="161" t="s">
        <v>130</v>
      </c>
      <c r="T91" s="161" t="s">
        <v>160</v>
      </c>
      <c r="U91" s="161">
        <v>0</v>
      </c>
      <c r="V91" s="161">
        <f>ROUND(E91*U91,2)</f>
        <v>0</v>
      </c>
      <c r="W91" s="161"/>
      <c r="X91" s="161" t="s">
        <v>250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251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6" t="s">
        <v>270</v>
      </c>
      <c r="D92" s="189"/>
      <c r="E92" s="190">
        <v>15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1"/>
      <c r="Z92" s="151"/>
      <c r="AA92" s="151"/>
      <c r="AB92" s="151"/>
      <c r="AC92" s="151"/>
      <c r="AD92" s="151"/>
      <c r="AE92" s="151"/>
      <c r="AF92" s="151"/>
      <c r="AG92" s="151" t="s">
        <v>164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64" t="s">
        <v>125</v>
      </c>
      <c r="B93" s="165" t="s">
        <v>59</v>
      </c>
      <c r="C93" s="183" t="s">
        <v>60</v>
      </c>
      <c r="D93" s="166"/>
      <c r="E93" s="167"/>
      <c r="F93" s="168"/>
      <c r="G93" s="169">
        <f>SUMIF(AG94:AG110,"&lt;&gt;NOR",G94:G110)</f>
        <v>0</v>
      </c>
      <c r="H93" s="163"/>
      <c r="I93" s="163">
        <f>SUM(I94:I110)</f>
        <v>0</v>
      </c>
      <c r="J93" s="163"/>
      <c r="K93" s="163">
        <f>SUM(K94:K110)</f>
        <v>0</v>
      </c>
      <c r="L93" s="163"/>
      <c r="M93" s="163">
        <f>SUM(M94:M110)</f>
        <v>0</v>
      </c>
      <c r="N93" s="163"/>
      <c r="O93" s="163">
        <f>SUM(O94:O110)</f>
        <v>3.66</v>
      </c>
      <c r="P93" s="163"/>
      <c r="Q93" s="163">
        <f>SUM(Q94:Q110)</f>
        <v>0</v>
      </c>
      <c r="R93" s="163"/>
      <c r="S93" s="163"/>
      <c r="T93" s="163"/>
      <c r="U93" s="163"/>
      <c r="V93" s="163">
        <f>SUM(V94:V110)</f>
        <v>278.31000000000006</v>
      </c>
      <c r="W93" s="163"/>
      <c r="X93" s="163"/>
      <c r="AG93" t="s">
        <v>126</v>
      </c>
    </row>
    <row r="94" spans="1:60" outlineLevel="1" x14ac:dyDescent="0.2">
      <c r="A94" s="170">
        <v>30</v>
      </c>
      <c r="B94" s="171" t="s">
        <v>271</v>
      </c>
      <c r="C94" s="185" t="s">
        <v>272</v>
      </c>
      <c r="D94" s="172" t="s">
        <v>159</v>
      </c>
      <c r="E94" s="173">
        <v>7.4</v>
      </c>
      <c r="F94" s="174"/>
      <c r="G94" s="175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21</v>
      </c>
      <c r="M94" s="161">
        <f>G94*(1+L94/100)</f>
        <v>0</v>
      </c>
      <c r="N94" s="161">
        <v>0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130</v>
      </c>
      <c r="T94" s="161" t="s">
        <v>160</v>
      </c>
      <c r="U94" s="161">
        <v>1.4630000000000001</v>
      </c>
      <c r="V94" s="161">
        <f>ROUND(E94*U94,2)</f>
        <v>10.83</v>
      </c>
      <c r="W94" s="161"/>
      <c r="X94" s="161" t="s">
        <v>161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162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6" t="s">
        <v>273</v>
      </c>
      <c r="D95" s="189"/>
      <c r="E95" s="190">
        <v>2.4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1"/>
      <c r="Z95" s="151"/>
      <c r="AA95" s="151"/>
      <c r="AB95" s="151"/>
      <c r="AC95" s="151"/>
      <c r="AD95" s="151"/>
      <c r="AE95" s="151"/>
      <c r="AF95" s="151"/>
      <c r="AG95" s="151" t="s">
        <v>164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6" t="s">
        <v>274</v>
      </c>
      <c r="D96" s="189"/>
      <c r="E96" s="190">
        <v>5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1"/>
      <c r="Z96" s="151"/>
      <c r="AA96" s="151"/>
      <c r="AB96" s="151"/>
      <c r="AC96" s="151"/>
      <c r="AD96" s="151"/>
      <c r="AE96" s="151"/>
      <c r="AF96" s="151"/>
      <c r="AG96" s="151" t="s">
        <v>164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2.5" outlineLevel="1" x14ac:dyDescent="0.2">
      <c r="A97" s="170">
        <v>31</v>
      </c>
      <c r="B97" s="171" t="s">
        <v>275</v>
      </c>
      <c r="C97" s="185" t="s">
        <v>276</v>
      </c>
      <c r="D97" s="172" t="s">
        <v>159</v>
      </c>
      <c r="E97" s="173">
        <v>43.4</v>
      </c>
      <c r="F97" s="174"/>
      <c r="G97" s="175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21</v>
      </c>
      <c r="M97" s="161">
        <f>G97*(1+L97/100)</f>
        <v>0</v>
      </c>
      <c r="N97" s="161">
        <v>1.3729999999999999E-2</v>
      </c>
      <c r="O97" s="161">
        <f>ROUND(E97*N97,2)</f>
        <v>0.6</v>
      </c>
      <c r="P97" s="161">
        <v>0</v>
      </c>
      <c r="Q97" s="161">
        <f>ROUND(E97*P97,2)</f>
        <v>0</v>
      </c>
      <c r="R97" s="161"/>
      <c r="S97" s="161" t="s">
        <v>130</v>
      </c>
      <c r="T97" s="161" t="s">
        <v>160</v>
      </c>
      <c r="U97" s="161">
        <v>1.0109999999999999</v>
      </c>
      <c r="V97" s="161">
        <f>ROUND(E97*U97,2)</f>
        <v>43.88</v>
      </c>
      <c r="W97" s="161"/>
      <c r="X97" s="161" t="s">
        <v>161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162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96" t="s">
        <v>277</v>
      </c>
      <c r="D98" s="189"/>
      <c r="E98" s="190">
        <v>43.4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51"/>
      <c r="Z98" s="151"/>
      <c r="AA98" s="151"/>
      <c r="AB98" s="151"/>
      <c r="AC98" s="151"/>
      <c r="AD98" s="151"/>
      <c r="AE98" s="151"/>
      <c r="AF98" s="151"/>
      <c r="AG98" s="151" t="s">
        <v>164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70">
        <v>32</v>
      </c>
      <c r="B99" s="171" t="s">
        <v>278</v>
      </c>
      <c r="C99" s="185" t="s">
        <v>279</v>
      </c>
      <c r="D99" s="172" t="s">
        <v>159</v>
      </c>
      <c r="E99" s="173">
        <v>11.28</v>
      </c>
      <c r="F99" s="174"/>
      <c r="G99" s="175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21</v>
      </c>
      <c r="M99" s="161">
        <f>G99*(1+L99/100)</f>
        <v>0</v>
      </c>
      <c r="N99" s="161">
        <v>0</v>
      </c>
      <c r="O99" s="161">
        <f>ROUND(E99*N99,2)</f>
        <v>0</v>
      </c>
      <c r="P99" s="161">
        <v>0</v>
      </c>
      <c r="Q99" s="161">
        <f>ROUND(E99*P99,2)</f>
        <v>0</v>
      </c>
      <c r="R99" s="161"/>
      <c r="S99" s="161" t="s">
        <v>130</v>
      </c>
      <c r="T99" s="161" t="s">
        <v>160</v>
      </c>
      <c r="U99" s="161">
        <v>0.57999999999999996</v>
      </c>
      <c r="V99" s="161">
        <f>ROUND(E99*U99,2)</f>
        <v>6.54</v>
      </c>
      <c r="W99" s="161"/>
      <c r="X99" s="161" t="s">
        <v>161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162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6" t="s">
        <v>280</v>
      </c>
      <c r="D100" s="189"/>
      <c r="E100" s="190">
        <v>11.28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164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0">
        <v>33</v>
      </c>
      <c r="B101" s="171" t="s">
        <v>281</v>
      </c>
      <c r="C101" s="185" t="s">
        <v>282</v>
      </c>
      <c r="D101" s="172" t="s">
        <v>159</v>
      </c>
      <c r="E101" s="173">
        <v>59.015999999999998</v>
      </c>
      <c r="F101" s="174"/>
      <c r="G101" s="175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21</v>
      </c>
      <c r="M101" s="161">
        <f>G101*(1+L101/100)</f>
        <v>0</v>
      </c>
      <c r="N101" s="161">
        <v>4.4099999999999999E-3</v>
      </c>
      <c r="O101" s="161">
        <f>ROUND(E101*N101,2)</f>
        <v>0.26</v>
      </c>
      <c r="P101" s="161">
        <v>0</v>
      </c>
      <c r="Q101" s="161">
        <f>ROUND(E101*P101,2)</f>
        <v>0</v>
      </c>
      <c r="R101" s="161"/>
      <c r="S101" s="161" t="s">
        <v>130</v>
      </c>
      <c r="T101" s="161" t="s">
        <v>160</v>
      </c>
      <c r="U101" s="161">
        <v>0.245</v>
      </c>
      <c r="V101" s="161">
        <f>ROUND(E101*U101,2)</f>
        <v>14.46</v>
      </c>
      <c r="W101" s="161"/>
      <c r="X101" s="161" t="s">
        <v>161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162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96" t="s">
        <v>231</v>
      </c>
      <c r="D102" s="189"/>
      <c r="E102" s="190">
        <v>12.551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164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6" t="s">
        <v>283</v>
      </c>
      <c r="D103" s="189"/>
      <c r="E103" s="190">
        <v>46.465000000000003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164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0">
        <v>34</v>
      </c>
      <c r="B104" s="171" t="s">
        <v>284</v>
      </c>
      <c r="C104" s="185" t="s">
        <v>285</v>
      </c>
      <c r="D104" s="172" t="s">
        <v>159</v>
      </c>
      <c r="E104" s="173">
        <v>59.015999999999998</v>
      </c>
      <c r="F104" s="174"/>
      <c r="G104" s="175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21</v>
      </c>
      <c r="M104" s="161">
        <f>G104*(1+L104/100)</f>
        <v>0</v>
      </c>
      <c r="N104" s="161">
        <v>4.3800000000000002E-3</v>
      </c>
      <c r="O104" s="161">
        <f>ROUND(E104*N104,2)</f>
        <v>0.26</v>
      </c>
      <c r="P104" s="161">
        <v>0</v>
      </c>
      <c r="Q104" s="161">
        <f>ROUND(E104*P104,2)</f>
        <v>0</v>
      </c>
      <c r="R104" s="161"/>
      <c r="S104" s="161" t="s">
        <v>130</v>
      </c>
      <c r="T104" s="161" t="s">
        <v>160</v>
      </c>
      <c r="U104" s="161">
        <v>0.36199999999999999</v>
      </c>
      <c r="V104" s="161">
        <f>ROUND(E104*U104,2)</f>
        <v>21.36</v>
      </c>
      <c r="W104" s="161"/>
      <c r="X104" s="161" t="s">
        <v>161</v>
      </c>
      <c r="Y104" s="151"/>
      <c r="Z104" s="151"/>
      <c r="AA104" s="151"/>
      <c r="AB104" s="151"/>
      <c r="AC104" s="151"/>
      <c r="AD104" s="151"/>
      <c r="AE104" s="151"/>
      <c r="AF104" s="151"/>
      <c r="AG104" s="151" t="s">
        <v>162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6" t="s">
        <v>231</v>
      </c>
      <c r="D105" s="189"/>
      <c r="E105" s="190">
        <v>12.551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164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96" t="s">
        <v>283</v>
      </c>
      <c r="D106" s="189"/>
      <c r="E106" s="190">
        <v>46.465000000000003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164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70">
        <v>35</v>
      </c>
      <c r="B107" s="171" t="s">
        <v>286</v>
      </c>
      <c r="C107" s="185" t="s">
        <v>287</v>
      </c>
      <c r="D107" s="172" t="s">
        <v>159</v>
      </c>
      <c r="E107" s="173">
        <v>86.48</v>
      </c>
      <c r="F107" s="174"/>
      <c r="G107" s="175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21</v>
      </c>
      <c r="M107" s="161">
        <f>G107*(1+L107/100)</f>
        <v>0</v>
      </c>
      <c r="N107" s="161">
        <v>2.0469999999999999E-2</v>
      </c>
      <c r="O107" s="161">
        <f>ROUND(E107*N107,2)</f>
        <v>1.77</v>
      </c>
      <c r="P107" s="161">
        <v>0</v>
      </c>
      <c r="Q107" s="161">
        <f>ROUND(E107*P107,2)</f>
        <v>0</v>
      </c>
      <c r="R107" s="161"/>
      <c r="S107" s="161" t="s">
        <v>245</v>
      </c>
      <c r="T107" s="161" t="s">
        <v>131</v>
      </c>
      <c r="U107" s="161">
        <v>0.84299999999999997</v>
      </c>
      <c r="V107" s="161">
        <f>ROUND(E107*U107,2)</f>
        <v>72.900000000000006</v>
      </c>
      <c r="W107" s="161"/>
      <c r="X107" s="161" t="s">
        <v>161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162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6" t="s">
        <v>288</v>
      </c>
      <c r="D108" s="189"/>
      <c r="E108" s="190">
        <v>86.48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164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70">
        <v>36</v>
      </c>
      <c r="B109" s="171" t="s">
        <v>289</v>
      </c>
      <c r="C109" s="185" t="s">
        <v>290</v>
      </c>
      <c r="D109" s="172" t="s">
        <v>159</v>
      </c>
      <c r="E109" s="173">
        <v>118.92</v>
      </c>
      <c r="F109" s="174"/>
      <c r="G109" s="175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21</v>
      </c>
      <c r="M109" s="161">
        <f>G109*(1+L109/100)</f>
        <v>0</v>
      </c>
      <c r="N109" s="161">
        <v>6.4700000000000001E-3</v>
      </c>
      <c r="O109" s="161">
        <f>ROUND(E109*N109,2)</f>
        <v>0.77</v>
      </c>
      <c r="P109" s="161">
        <v>0</v>
      </c>
      <c r="Q109" s="161">
        <f>ROUND(E109*P109,2)</f>
        <v>0</v>
      </c>
      <c r="R109" s="161"/>
      <c r="S109" s="161" t="s">
        <v>245</v>
      </c>
      <c r="T109" s="161" t="s">
        <v>131</v>
      </c>
      <c r="U109" s="161">
        <v>0.91100000000000003</v>
      </c>
      <c r="V109" s="161">
        <f>ROUND(E109*U109,2)</f>
        <v>108.34</v>
      </c>
      <c r="W109" s="161"/>
      <c r="X109" s="161" t="s">
        <v>161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162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6" t="s">
        <v>291</v>
      </c>
      <c r="D110" s="189"/>
      <c r="E110" s="190">
        <v>118.92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164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4" t="s">
        <v>125</v>
      </c>
      <c r="B111" s="165" t="s">
        <v>61</v>
      </c>
      <c r="C111" s="183" t="s">
        <v>62</v>
      </c>
      <c r="D111" s="166"/>
      <c r="E111" s="167"/>
      <c r="F111" s="168"/>
      <c r="G111" s="169">
        <f>SUMIF(AG112:AG174,"&lt;&gt;NOR",G112:G174)</f>
        <v>0</v>
      </c>
      <c r="H111" s="163"/>
      <c r="I111" s="163">
        <f>SUM(I112:I174)</f>
        <v>0</v>
      </c>
      <c r="J111" s="163"/>
      <c r="K111" s="163">
        <f>SUM(K112:K174)</f>
        <v>0</v>
      </c>
      <c r="L111" s="163"/>
      <c r="M111" s="163">
        <f>SUM(M112:M174)</f>
        <v>0</v>
      </c>
      <c r="N111" s="163"/>
      <c r="O111" s="163">
        <f>SUM(O112:O174)</f>
        <v>40.599999999999994</v>
      </c>
      <c r="P111" s="163"/>
      <c r="Q111" s="163">
        <f>SUM(Q112:Q174)</f>
        <v>0</v>
      </c>
      <c r="R111" s="163"/>
      <c r="S111" s="163"/>
      <c r="T111" s="163"/>
      <c r="U111" s="163"/>
      <c r="V111" s="163">
        <f>SUM(V112:V174)</f>
        <v>2826.9100000000003</v>
      </c>
      <c r="W111" s="163"/>
      <c r="X111" s="163"/>
      <c r="AG111" t="s">
        <v>126</v>
      </c>
    </row>
    <row r="112" spans="1:60" ht="22.5" outlineLevel="1" x14ac:dyDescent="0.2">
      <c r="A112" s="170">
        <v>37</v>
      </c>
      <c r="B112" s="171" t="s">
        <v>292</v>
      </c>
      <c r="C112" s="185" t="s">
        <v>293</v>
      </c>
      <c r="D112" s="172" t="s">
        <v>159</v>
      </c>
      <c r="E112" s="173">
        <v>577.21400000000006</v>
      </c>
      <c r="F112" s="174"/>
      <c r="G112" s="175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21</v>
      </c>
      <c r="M112" s="161">
        <f>G112*(1+L112/100)</f>
        <v>0</v>
      </c>
      <c r="N112" s="161">
        <v>3.934E-2</v>
      </c>
      <c r="O112" s="161">
        <f>ROUND(E112*N112,2)</f>
        <v>22.71</v>
      </c>
      <c r="P112" s="161">
        <v>0</v>
      </c>
      <c r="Q112" s="161">
        <f>ROUND(E112*P112,2)</f>
        <v>0</v>
      </c>
      <c r="R112" s="161"/>
      <c r="S112" s="161" t="s">
        <v>130</v>
      </c>
      <c r="T112" s="161" t="s">
        <v>160</v>
      </c>
      <c r="U112" s="161">
        <v>1.4157999999999999</v>
      </c>
      <c r="V112" s="161">
        <f>ROUND(E112*U112,2)</f>
        <v>817.22</v>
      </c>
      <c r="W112" s="161"/>
      <c r="X112" s="161" t="s">
        <v>161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162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22.5" outlineLevel="1" x14ac:dyDescent="0.2">
      <c r="A113" s="158"/>
      <c r="B113" s="159"/>
      <c r="C113" s="196" t="s">
        <v>294</v>
      </c>
      <c r="D113" s="189"/>
      <c r="E113" s="190">
        <v>524.70000000000005</v>
      </c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6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164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58"/>
      <c r="B114" s="159"/>
      <c r="C114" s="196" t="s">
        <v>295</v>
      </c>
      <c r="D114" s="189"/>
      <c r="E114" s="190">
        <v>52.514000000000003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164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22.5" outlineLevel="1" x14ac:dyDescent="0.2">
      <c r="A115" s="170">
        <v>38</v>
      </c>
      <c r="B115" s="171" t="s">
        <v>296</v>
      </c>
      <c r="C115" s="185" t="s">
        <v>297</v>
      </c>
      <c r="D115" s="172" t="s">
        <v>159</v>
      </c>
      <c r="E115" s="173">
        <v>595.52639999999997</v>
      </c>
      <c r="F115" s="174"/>
      <c r="G115" s="175">
        <f>ROUND(E115*F115,2)</f>
        <v>0</v>
      </c>
      <c r="H115" s="162"/>
      <c r="I115" s="161">
        <f>ROUND(E115*H115,2)</f>
        <v>0</v>
      </c>
      <c r="J115" s="162"/>
      <c r="K115" s="161">
        <f>ROUND(E115*J115,2)</f>
        <v>0</v>
      </c>
      <c r="L115" s="161">
        <v>21</v>
      </c>
      <c r="M115" s="161">
        <f>G115*(1+L115/100)</f>
        <v>0</v>
      </c>
      <c r="N115" s="161">
        <v>1.43E-2</v>
      </c>
      <c r="O115" s="161">
        <f>ROUND(E115*N115,2)</f>
        <v>8.52</v>
      </c>
      <c r="P115" s="161">
        <v>0</v>
      </c>
      <c r="Q115" s="161">
        <f>ROUND(E115*P115,2)</f>
        <v>0</v>
      </c>
      <c r="R115" s="161"/>
      <c r="S115" s="161" t="s">
        <v>130</v>
      </c>
      <c r="T115" s="161" t="s">
        <v>160</v>
      </c>
      <c r="U115" s="161">
        <v>1.2558</v>
      </c>
      <c r="V115" s="161">
        <f>ROUND(E115*U115,2)</f>
        <v>747.86</v>
      </c>
      <c r="W115" s="161"/>
      <c r="X115" s="161" t="s">
        <v>161</v>
      </c>
      <c r="Y115" s="151"/>
      <c r="Z115" s="151"/>
      <c r="AA115" s="151"/>
      <c r="AB115" s="151"/>
      <c r="AC115" s="151"/>
      <c r="AD115" s="151"/>
      <c r="AE115" s="151"/>
      <c r="AF115" s="151"/>
      <c r="AG115" s="151" t="s">
        <v>162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58"/>
      <c r="B116" s="159"/>
      <c r="C116" s="196" t="s">
        <v>298</v>
      </c>
      <c r="D116" s="189"/>
      <c r="E116" s="190">
        <v>595.52639999999997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164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33.75" outlineLevel="1" x14ac:dyDescent="0.2">
      <c r="A117" s="170">
        <v>39</v>
      </c>
      <c r="B117" s="171" t="s">
        <v>299</v>
      </c>
      <c r="C117" s="185" t="s">
        <v>300</v>
      </c>
      <c r="D117" s="172" t="s">
        <v>159</v>
      </c>
      <c r="E117" s="173">
        <v>104.21080000000001</v>
      </c>
      <c r="F117" s="174"/>
      <c r="G117" s="175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21</v>
      </c>
      <c r="M117" s="161">
        <f>G117*(1+L117/100)</f>
        <v>0</v>
      </c>
      <c r="N117" s="161">
        <v>9.2499999999999995E-3</v>
      </c>
      <c r="O117" s="161">
        <f>ROUND(E117*N117,2)</f>
        <v>0.96</v>
      </c>
      <c r="P117" s="161">
        <v>0</v>
      </c>
      <c r="Q117" s="161">
        <f>ROUND(E117*P117,2)</f>
        <v>0</v>
      </c>
      <c r="R117" s="161"/>
      <c r="S117" s="161" t="s">
        <v>130</v>
      </c>
      <c r="T117" s="161" t="s">
        <v>160</v>
      </c>
      <c r="U117" s="161">
        <v>1.5620000000000001</v>
      </c>
      <c r="V117" s="161">
        <f>ROUND(E117*U117,2)</f>
        <v>162.78</v>
      </c>
      <c r="W117" s="161"/>
      <c r="X117" s="161" t="s">
        <v>161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162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6" t="s">
        <v>301</v>
      </c>
      <c r="D118" s="189"/>
      <c r="E118" s="190">
        <v>25.718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164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96" t="s">
        <v>302</v>
      </c>
      <c r="D119" s="189"/>
      <c r="E119" s="190">
        <v>36.74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164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6" t="s">
        <v>303</v>
      </c>
      <c r="D120" s="189"/>
      <c r="E120" s="190">
        <v>5.49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164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96" t="s">
        <v>304</v>
      </c>
      <c r="D121" s="189"/>
      <c r="E121" s="190">
        <v>10.8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164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6" t="s">
        <v>305</v>
      </c>
      <c r="D122" s="189"/>
      <c r="E122" s="190">
        <v>1.8089999999999999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164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96" t="s">
        <v>306</v>
      </c>
      <c r="D123" s="189"/>
      <c r="E123" s="190">
        <v>4.8600000000000003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164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6" t="s">
        <v>307</v>
      </c>
      <c r="D124" s="189"/>
      <c r="E124" s="190">
        <v>5.2649999999999997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164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96" t="s">
        <v>308</v>
      </c>
      <c r="D125" s="189"/>
      <c r="E125" s="190">
        <v>10.5288</v>
      </c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6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164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6" t="s">
        <v>309</v>
      </c>
      <c r="D126" s="189"/>
      <c r="E126" s="190">
        <v>3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164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70">
        <v>40</v>
      </c>
      <c r="B127" s="171" t="s">
        <v>310</v>
      </c>
      <c r="C127" s="185" t="s">
        <v>311</v>
      </c>
      <c r="D127" s="172" t="s">
        <v>159</v>
      </c>
      <c r="E127" s="173">
        <v>577.21400000000006</v>
      </c>
      <c r="F127" s="174"/>
      <c r="G127" s="175">
        <f>ROUND(E127*F127,2)</f>
        <v>0</v>
      </c>
      <c r="H127" s="162"/>
      <c r="I127" s="161">
        <f>ROUND(E127*H127,2)</f>
        <v>0</v>
      </c>
      <c r="J127" s="162"/>
      <c r="K127" s="161">
        <f>ROUND(E127*J127,2)</f>
        <v>0</v>
      </c>
      <c r="L127" s="161">
        <v>21</v>
      </c>
      <c r="M127" s="161">
        <f>G127*(1+L127/100)</f>
        <v>0</v>
      </c>
      <c r="N127" s="161">
        <v>0</v>
      </c>
      <c r="O127" s="161">
        <f>ROUND(E127*N127,2)</f>
        <v>0</v>
      </c>
      <c r="P127" s="161">
        <v>0</v>
      </c>
      <c r="Q127" s="161">
        <f>ROUND(E127*P127,2)</f>
        <v>0</v>
      </c>
      <c r="R127" s="161"/>
      <c r="S127" s="161" t="s">
        <v>130</v>
      </c>
      <c r="T127" s="161" t="s">
        <v>160</v>
      </c>
      <c r="U127" s="161">
        <v>0.42474000000000001</v>
      </c>
      <c r="V127" s="161">
        <f>ROUND(E127*U127,2)</f>
        <v>245.17</v>
      </c>
      <c r="W127" s="161"/>
      <c r="X127" s="161" t="s">
        <v>161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162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6" t="s">
        <v>312</v>
      </c>
      <c r="D128" s="189"/>
      <c r="E128" s="190">
        <v>577.21400000000006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164</v>
      </c>
      <c r="AH128" s="151">
        <v>5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70">
        <v>41</v>
      </c>
      <c r="B129" s="171" t="s">
        <v>313</v>
      </c>
      <c r="C129" s="185" t="s">
        <v>314</v>
      </c>
      <c r="D129" s="172" t="s">
        <v>237</v>
      </c>
      <c r="E129" s="173">
        <v>117</v>
      </c>
      <c r="F129" s="174"/>
      <c r="G129" s="175">
        <f>ROUND(E129*F129,2)</f>
        <v>0</v>
      </c>
      <c r="H129" s="162"/>
      <c r="I129" s="161">
        <f>ROUND(E129*H129,2)</f>
        <v>0</v>
      </c>
      <c r="J129" s="162"/>
      <c r="K129" s="161">
        <f>ROUND(E129*J129,2)</f>
        <v>0</v>
      </c>
      <c r="L129" s="161">
        <v>21</v>
      </c>
      <c r="M129" s="161">
        <f>G129*(1+L129/100)</f>
        <v>0</v>
      </c>
      <c r="N129" s="161">
        <v>5.1000000000000004E-4</v>
      </c>
      <c r="O129" s="161">
        <f>ROUND(E129*N129,2)</f>
        <v>0.06</v>
      </c>
      <c r="P129" s="161">
        <v>0</v>
      </c>
      <c r="Q129" s="161">
        <f>ROUND(E129*P129,2)</f>
        <v>0</v>
      </c>
      <c r="R129" s="161"/>
      <c r="S129" s="161" t="s">
        <v>130</v>
      </c>
      <c r="T129" s="161" t="s">
        <v>160</v>
      </c>
      <c r="U129" s="161">
        <v>0.16</v>
      </c>
      <c r="V129" s="161">
        <f>ROUND(E129*U129,2)</f>
        <v>18.72</v>
      </c>
      <c r="W129" s="161"/>
      <c r="X129" s="161" t="s">
        <v>161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162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6" t="s">
        <v>315</v>
      </c>
      <c r="D130" s="189"/>
      <c r="E130" s="190">
        <v>117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164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70">
        <v>42</v>
      </c>
      <c r="B131" s="171" t="s">
        <v>316</v>
      </c>
      <c r="C131" s="185" t="s">
        <v>317</v>
      </c>
      <c r="D131" s="172" t="s">
        <v>159</v>
      </c>
      <c r="E131" s="173">
        <v>1172.7403999999999</v>
      </c>
      <c r="F131" s="174"/>
      <c r="G131" s="175">
        <f>ROUND(E131*F131,2)</f>
        <v>0</v>
      </c>
      <c r="H131" s="162"/>
      <c r="I131" s="161">
        <f>ROUND(E131*H131,2)</f>
        <v>0</v>
      </c>
      <c r="J131" s="162"/>
      <c r="K131" s="161">
        <f>ROUND(E131*J131,2)</f>
        <v>0</v>
      </c>
      <c r="L131" s="161">
        <v>21</v>
      </c>
      <c r="M131" s="161">
        <f>G131*(1+L131/100)</f>
        <v>0</v>
      </c>
      <c r="N131" s="161">
        <v>1E-4</v>
      </c>
      <c r="O131" s="161">
        <f>ROUND(E131*N131,2)</f>
        <v>0.12</v>
      </c>
      <c r="P131" s="161">
        <v>0</v>
      </c>
      <c r="Q131" s="161">
        <f>ROUND(E131*P131,2)</f>
        <v>0</v>
      </c>
      <c r="R131" s="161"/>
      <c r="S131" s="161" t="s">
        <v>130</v>
      </c>
      <c r="T131" s="161" t="s">
        <v>160</v>
      </c>
      <c r="U131" s="161">
        <v>1.0999999999999999E-2</v>
      </c>
      <c r="V131" s="161">
        <f>ROUND(E131*U131,2)</f>
        <v>12.9</v>
      </c>
      <c r="W131" s="161"/>
      <c r="X131" s="161" t="s">
        <v>161</v>
      </c>
      <c r="Y131" s="151"/>
      <c r="Z131" s="151"/>
      <c r="AA131" s="151"/>
      <c r="AB131" s="151"/>
      <c r="AC131" s="151"/>
      <c r="AD131" s="151"/>
      <c r="AE131" s="151"/>
      <c r="AF131" s="151"/>
      <c r="AG131" s="151" t="s">
        <v>162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6" t="s">
        <v>318</v>
      </c>
      <c r="D132" s="189"/>
      <c r="E132" s="190">
        <v>595.52639999999997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164</v>
      </c>
      <c r="AH132" s="151">
        <v>5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6" t="s">
        <v>312</v>
      </c>
      <c r="D133" s="189"/>
      <c r="E133" s="190">
        <v>577.21400000000006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164</v>
      </c>
      <c r="AH133" s="151">
        <v>5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2.5" outlineLevel="1" x14ac:dyDescent="0.2">
      <c r="A134" s="170">
        <v>43</v>
      </c>
      <c r="B134" s="171" t="s">
        <v>319</v>
      </c>
      <c r="C134" s="185" t="s">
        <v>320</v>
      </c>
      <c r="D134" s="172" t="s">
        <v>237</v>
      </c>
      <c r="E134" s="173">
        <v>339.36</v>
      </c>
      <c r="F134" s="174"/>
      <c r="G134" s="175">
        <f>ROUND(E134*F134,2)</f>
        <v>0</v>
      </c>
      <c r="H134" s="162"/>
      <c r="I134" s="161">
        <f>ROUND(E134*H134,2)</f>
        <v>0</v>
      </c>
      <c r="J134" s="162"/>
      <c r="K134" s="161">
        <f>ROUND(E134*J134,2)</f>
        <v>0</v>
      </c>
      <c r="L134" s="161">
        <v>21</v>
      </c>
      <c r="M134" s="161">
        <f>G134*(1+L134/100)</f>
        <v>0</v>
      </c>
      <c r="N134" s="161">
        <v>1.4999999999999999E-4</v>
      </c>
      <c r="O134" s="161">
        <f>ROUND(E134*N134,2)</f>
        <v>0.05</v>
      </c>
      <c r="P134" s="161">
        <v>0</v>
      </c>
      <c r="Q134" s="161">
        <f>ROUND(E134*P134,2)</f>
        <v>0</v>
      </c>
      <c r="R134" s="161"/>
      <c r="S134" s="161" t="s">
        <v>130</v>
      </c>
      <c r="T134" s="161" t="s">
        <v>160</v>
      </c>
      <c r="U134" s="161">
        <v>0.06</v>
      </c>
      <c r="V134" s="161">
        <f>ROUND(E134*U134,2)</f>
        <v>20.36</v>
      </c>
      <c r="W134" s="161"/>
      <c r="X134" s="161" t="s">
        <v>161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162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33.75" outlineLevel="1" x14ac:dyDescent="0.2">
      <c r="A135" s="158"/>
      <c r="B135" s="159"/>
      <c r="C135" s="196" t="s">
        <v>321</v>
      </c>
      <c r="D135" s="189"/>
      <c r="E135" s="190">
        <v>173.96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164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ht="22.5" outlineLevel="1" x14ac:dyDescent="0.2">
      <c r="A136" s="158"/>
      <c r="B136" s="159"/>
      <c r="C136" s="196" t="s">
        <v>322</v>
      </c>
      <c r="D136" s="189"/>
      <c r="E136" s="190">
        <v>111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6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164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96" t="s">
        <v>323</v>
      </c>
      <c r="D137" s="189"/>
      <c r="E137" s="190">
        <v>40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164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96" t="s">
        <v>324</v>
      </c>
      <c r="D138" s="189"/>
      <c r="E138" s="190">
        <v>14.4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164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ht="33.75" outlineLevel="1" x14ac:dyDescent="0.2">
      <c r="A139" s="170">
        <v>44</v>
      </c>
      <c r="B139" s="171" t="s">
        <v>325</v>
      </c>
      <c r="C139" s="185" t="s">
        <v>326</v>
      </c>
      <c r="D139" s="172" t="s">
        <v>159</v>
      </c>
      <c r="E139" s="173">
        <v>103.152</v>
      </c>
      <c r="F139" s="174"/>
      <c r="G139" s="175">
        <f>ROUND(E139*F139,2)</f>
        <v>0</v>
      </c>
      <c r="H139" s="162"/>
      <c r="I139" s="161">
        <f>ROUND(E139*H139,2)</f>
        <v>0</v>
      </c>
      <c r="J139" s="162"/>
      <c r="K139" s="161">
        <f>ROUND(E139*J139,2)</f>
        <v>0</v>
      </c>
      <c r="L139" s="161">
        <v>21</v>
      </c>
      <c r="M139" s="161">
        <f>G139*(1+L139/100)</f>
        <v>0</v>
      </c>
      <c r="N139" s="161">
        <v>4.9100000000000003E-3</v>
      </c>
      <c r="O139" s="161">
        <f>ROUND(E139*N139,2)</f>
        <v>0.51</v>
      </c>
      <c r="P139" s="161">
        <v>0</v>
      </c>
      <c r="Q139" s="161">
        <f>ROUND(E139*P139,2)</f>
        <v>0</v>
      </c>
      <c r="R139" s="161"/>
      <c r="S139" s="161" t="s">
        <v>130</v>
      </c>
      <c r="T139" s="161" t="s">
        <v>160</v>
      </c>
      <c r="U139" s="161">
        <v>0.36199999999999999</v>
      </c>
      <c r="V139" s="161">
        <f>ROUND(E139*U139,2)</f>
        <v>37.340000000000003</v>
      </c>
      <c r="W139" s="161"/>
      <c r="X139" s="161" t="s">
        <v>161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162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96" t="s">
        <v>327</v>
      </c>
      <c r="D140" s="189"/>
      <c r="E140" s="190">
        <v>103.152</v>
      </c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164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70">
        <v>45</v>
      </c>
      <c r="B141" s="171" t="s">
        <v>328</v>
      </c>
      <c r="C141" s="185" t="s">
        <v>329</v>
      </c>
      <c r="D141" s="172" t="s">
        <v>159</v>
      </c>
      <c r="E141" s="173">
        <v>960.72389999999996</v>
      </c>
      <c r="F141" s="174"/>
      <c r="G141" s="175">
        <f>ROUND(E141*F141,2)</f>
        <v>0</v>
      </c>
      <c r="H141" s="162"/>
      <c r="I141" s="161">
        <f>ROUND(E141*H141,2)</f>
        <v>0</v>
      </c>
      <c r="J141" s="162"/>
      <c r="K141" s="161">
        <f>ROUND(E141*J141,2)</f>
        <v>0</v>
      </c>
      <c r="L141" s="161">
        <v>21</v>
      </c>
      <c r="M141" s="161">
        <f>G141*(1+L141/100)</f>
        <v>0</v>
      </c>
      <c r="N141" s="161">
        <v>2.0000000000000002E-5</v>
      </c>
      <c r="O141" s="161">
        <f>ROUND(E141*N141,2)</f>
        <v>0.02</v>
      </c>
      <c r="P141" s="161">
        <v>0</v>
      </c>
      <c r="Q141" s="161">
        <f>ROUND(E141*P141,2)</f>
        <v>0</v>
      </c>
      <c r="R141" s="161"/>
      <c r="S141" s="161" t="s">
        <v>130</v>
      </c>
      <c r="T141" s="161" t="s">
        <v>160</v>
      </c>
      <c r="U141" s="161">
        <v>0.11</v>
      </c>
      <c r="V141" s="161">
        <f>ROUND(E141*U141,2)</f>
        <v>105.68</v>
      </c>
      <c r="W141" s="161"/>
      <c r="X141" s="161" t="s">
        <v>161</v>
      </c>
      <c r="Y141" s="151"/>
      <c r="Z141" s="151"/>
      <c r="AA141" s="151"/>
      <c r="AB141" s="151"/>
      <c r="AC141" s="151"/>
      <c r="AD141" s="151"/>
      <c r="AE141" s="151"/>
      <c r="AF141" s="151"/>
      <c r="AG141" s="151" t="s">
        <v>162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96" t="s">
        <v>330</v>
      </c>
      <c r="D142" s="189"/>
      <c r="E142" s="190"/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164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2.5" outlineLevel="1" x14ac:dyDescent="0.2">
      <c r="A143" s="158"/>
      <c r="B143" s="159"/>
      <c r="C143" s="196" t="s">
        <v>331</v>
      </c>
      <c r="D143" s="189"/>
      <c r="E143" s="190">
        <v>573.20640000000003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6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164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96" t="s">
        <v>332</v>
      </c>
      <c r="D144" s="189"/>
      <c r="E144" s="190"/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164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33.75" outlineLevel="1" x14ac:dyDescent="0.2">
      <c r="A145" s="158"/>
      <c r="B145" s="159"/>
      <c r="C145" s="196" t="s">
        <v>333</v>
      </c>
      <c r="D145" s="189"/>
      <c r="E145" s="190">
        <v>295.95999999999998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164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96" t="s">
        <v>334</v>
      </c>
      <c r="D146" s="189"/>
      <c r="E146" s="190">
        <v>83.307500000000005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164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6" t="s">
        <v>335</v>
      </c>
      <c r="D147" s="189"/>
      <c r="E147" s="190">
        <v>8.25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164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70">
        <v>46</v>
      </c>
      <c r="B148" s="171" t="s">
        <v>336</v>
      </c>
      <c r="C148" s="185" t="s">
        <v>337</v>
      </c>
      <c r="D148" s="172" t="s">
        <v>237</v>
      </c>
      <c r="E148" s="173">
        <v>362.32</v>
      </c>
      <c r="F148" s="174"/>
      <c r="G148" s="175">
        <f>ROUND(E148*F148,2)</f>
        <v>0</v>
      </c>
      <c r="H148" s="162"/>
      <c r="I148" s="161">
        <f>ROUND(E148*H148,2)</f>
        <v>0</v>
      </c>
      <c r="J148" s="162"/>
      <c r="K148" s="161">
        <f>ROUND(E148*J148,2)</f>
        <v>0</v>
      </c>
      <c r="L148" s="161">
        <v>21</v>
      </c>
      <c r="M148" s="161">
        <f>G148*(1+L148/100)</f>
        <v>0</v>
      </c>
      <c r="N148" s="161">
        <v>0</v>
      </c>
      <c r="O148" s="161">
        <f>ROUND(E148*N148,2)</f>
        <v>0</v>
      </c>
      <c r="P148" s="161">
        <v>0</v>
      </c>
      <c r="Q148" s="161">
        <f>ROUND(E148*P148,2)</f>
        <v>0</v>
      </c>
      <c r="R148" s="161"/>
      <c r="S148" s="161" t="s">
        <v>130</v>
      </c>
      <c r="T148" s="161" t="s">
        <v>160</v>
      </c>
      <c r="U148" s="161">
        <v>0.2</v>
      </c>
      <c r="V148" s="161">
        <f>ROUND(E148*U148,2)</f>
        <v>72.459999999999994</v>
      </c>
      <c r="W148" s="161"/>
      <c r="X148" s="161" t="s">
        <v>161</v>
      </c>
      <c r="Y148" s="151"/>
      <c r="Z148" s="151"/>
      <c r="AA148" s="151"/>
      <c r="AB148" s="151"/>
      <c r="AC148" s="151"/>
      <c r="AD148" s="151"/>
      <c r="AE148" s="151"/>
      <c r="AF148" s="151"/>
      <c r="AG148" s="151" t="s">
        <v>162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33.75" outlineLevel="1" x14ac:dyDescent="0.2">
      <c r="A149" s="158"/>
      <c r="B149" s="159"/>
      <c r="C149" s="196" t="s">
        <v>338</v>
      </c>
      <c r="D149" s="189"/>
      <c r="E149" s="190">
        <v>347.92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164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96" t="s">
        <v>324</v>
      </c>
      <c r="D150" s="189"/>
      <c r="E150" s="190">
        <v>14.4</v>
      </c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164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1" x14ac:dyDescent="0.2">
      <c r="A151" s="170">
        <v>47</v>
      </c>
      <c r="B151" s="171" t="s">
        <v>339</v>
      </c>
      <c r="C151" s="185" t="s">
        <v>340</v>
      </c>
      <c r="D151" s="172" t="s">
        <v>159</v>
      </c>
      <c r="E151" s="173">
        <v>73.48</v>
      </c>
      <c r="F151" s="174"/>
      <c r="G151" s="175">
        <f>ROUND(E151*F151,2)</f>
        <v>0</v>
      </c>
      <c r="H151" s="162"/>
      <c r="I151" s="161">
        <f>ROUND(E151*H151,2)</f>
        <v>0</v>
      </c>
      <c r="J151" s="162"/>
      <c r="K151" s="161">
        <f>ROUND(E151*J151,2)</f>
        <v>0</v>
      </c>
      <c r="L151" s="161">
        <v>21</v>
      </c>
      <c r="M151" s="161">
        <f>G151*(1+L151/100)</f>
        <v>0</v>
      </c>
      <c r="N151" s="161">
        <v>7.3999999999999999E-4</v>
      </c>
      <c r="O151" s="161">
        <f>ROUND(E151*N151,2)</f>
        <v>0.05</v>
      </c>
      <c r="P151" s="161">
        <v>0</v>
      </c>
      <c r="Q151" s="161">
        <f>ROUND(E151*P151,2)</f>
        <v>0</v>
      </c>
      <c r="R151" s="161"/>
      <c r="S151" s="161" t="s">
        <v>130</v>
      </c>
      <c r="T151" s="161" t="s">
        <v>160</v>
      </c>
      <c r="U151" s="161">
        <v>0.36899999999999999</v>
      </c>
      <c r="V151" s="161">
        <f>ROUND(E151*U151,2)</f>
        <v>27.11</v>
      </c>
      <c r="W151" s="161"/>
      <c r="X151" s="161" t="s">
        <v>161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162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6" t="s">
        <v>341</v>
      </c>
      <c r="D152" s="189"/>
      <c r="E152" s="190">
        <v>73.48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164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 x14ac:dyDescent="0.2">
      <c r="A153" s="170">
        <v>48</v>
      </c>
      <c r="B153" s="171" t="s">
        <v>342</v>
      </c>
      <c r="C153" s="185" t="s">
        <v>343</v>
      </c>
      <c r="D153" s="172" t="s">
        <v>159</v>
      </c>
      <c r="E153" s="173">
        <v>216.16</v>
      </c>
      <c r="F153" s="174"/>
      <c r="G153" s="175">
        <f>ROUND(E153*F153,2)</f>
        <v>0</v>
      </c>
      <c r="H153" s="162"/>
      <c r="I153" s="161">
        <f>ROUND(E153*H153,2)</f>
        <v>0</v>
      </c>
      <c r="J153" s="162"/>
      <c r="K153" s="161">
        <f>ROUND(E153*J153,2)</f>
        <v>0</v>
      </c>
      <c r="L153" s="161">
        <v>21</v>
      </c>
      <c r="M153" s="161">
        <f>G153*(1+L153/100)</f>
        <v>0</v>
      </c>
      <c r="N153" s="161">
        <v>0</v>
      </c>
      <c r="O153" s="161">
        <f>ROUND(E153*N153,2)</f>
        <v>0</v>
      </c>
      <c r="P153" s="161">
        <v>0</v>
      </c>
      <c r="Q153" s="161">
        <f>ROUND(E153*P153,2)</f>
        <v>0</v>
      </c>
      <c r="R153" s="161"/>
      <c r="S153" s="161" t="s">
        <v>245</v>
      </c>
      <c r="T153" s="161" t="s">
        <v>131</v>
      </c>
      <c r="U153" s="161">
        <v>0</v>
      </c>
      <c r="V153" s="161">
        <f>ROUND(E153*U153,2)</f>
        <v>0</v>
      </c>
      <c r="W153" s="161"/>
      <c r="X153" s="161" t="s">
        <v>161</v>
      </c>
      <c r="Y153" s="151"/>
      <c r="Z153" s="151"/>
      <c r="AA153" s="151"/>
      <c r="AB153" s="151"/>
      <c r="AC153" s="151"/>
      <c r="AD153" s="151"/>
      <c r="AE153" s="151"/>
      <c r="AF153" s="151"/>
      <c r="AG153" s="151" t="s">
        <v>162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45" outlineLevel="1" x14ac:dyDescent="0.2">
      <c r="A154" s="158"/>
      <c r="B154" s="159"/>
      <c r="C154" s="196" t="s">
        <v>344</v>
      </c>
      <c r="D154" s="189"/>
      <c r="E154" s="190">
        <v>25.56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164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33.75" outlineLevel="1" x14ac:dyDescent="0.2">
      <c r="A155" s="158"/>
      <c r="B155" s="159"/>
      <c r="C155" s="196" t="s">
        <v>345</v>
      </c>
      <c r="D155" s="189"/>
      <c r="E155" s="190">
        <v>190.6</v>
      </c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164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70">
        <v>49</v>
      </c>
      <c r="B156" s="171" t="s">
        <v>346</v>
      </c>
      <c r="C156" s="185" t="s">
        <v>347</v>
      </c>
      <c r="D156" s="172" t="s">
        <v>159</v>
      </c>
      <c r="E156" s="173">
        <v>74.048000000000002</v>
      </c>
      <c r="F156" s="174"/>
      <c r="G156" s="175">
        <f>ROUND(E156*F156,2)</f>
        <v>0</v>
      </c>
      <c r="H156" s="162"/>
      <c r="I156" s="161">
        <f>ROUND(E156*H156,2)</f>
        <v>0</v>
      </c>
      <c r="J156" s="162"/>
      <c r="K156" s="161">
        <f>ROUND(E156*J156,2)</f>
        <v>0</v>
      </c>
      <c r="L156" s="161">
        <v>21</v>
      </c>
      <c r="M156" s="161">
        <f>G156*(1+L156/100)</f>
        <v>0</v>
      </c>
      <c r="N156" s="161">
        <v>9.3399999999999993E-3</v>
      </c>
      <c r="O156" s="161">
        <f>ROUND(E156*N156,2)</f>
        <v>0.69</v>
      </c>
      <c r="P156" s="161">
        <v>0</v>
      </c>
      <c r="Q156" s="161">
        <f>ROUND(E156*P156,2)</f>
        <v>0</v>
      </c>
      <c r="R156" s="161"/>
      <c r="S156" s="161" t="s">
        <v>245</v>
      </c>
      <c r="T156" s="161" t="s">
        <v>131</v>
      </c>
      <c r="U156" s="161">
        <v>0.85699999999999998</v>
      </c>
      <c r="V156" s="161">
        <f>ROUND(E156*U156,2)</f>
        <v>63.46</v>
      </c>
      <c r="W156" s="161"/>
      <c r="X156" s="161" t="s">
        <v>161</v>
      </c>
      <c r="Y156" s="151"/>
      <c r="Z156" s="151"/>
      <c r="AA156" s="151"/>
      <c r="AB156" s="151"/>
      <c r="AC156" s="151"/>
      <c r="AD156" s="151"/>
      <c r="AE156" s="151"/>
      <c r="AF156" s="151"/>
      <c r="AG156" s="151" t="s">
        <v>162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2.5" outlineLevel="1" x14ac:dyDescent="0.2">
      <c r="A157" s="158"/>
      <c r="B157" s="159"/>
      <c r="C157" s="196" t="s">
        <v>348</v>
      </c>
      <c r="D157" s="189"/>
      <c r="E157" s="190">
        <v>64.048000000000002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164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6" t="s">
        <v>349</v>
      </c>
      <c r="D158" s="189"/>
      <c r="E158" s="190">
        <v>10</v>
      </c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164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22.5" outlineLevel="1" x14ac:dyDescent="0.2">
      <c r="A159" s="170">
        <v>50</v>
      </c>
      <c r="B159" s="171" t="s">
        <v>350</v>
      </c>
      <c r="C159" s="185" t="s">
        <v>351</v>
      </c>
      <c r="D159" s="172" t="s">
        <v>159</v>
      </c>
      <c r="E159" s="173">
        <v>9.4049999999999994</v>
      </c>
      <c r="F159" s="174"/>
      <c r="G159" s="175">
        <f>ROUND(E159*F159,2)</f>
        <v>0</v>
      </c>
      <c r="H159" s="162"/>
      <c r="I159" s="161">
        <f>ROUND(E159*H159,2)</f>
        <v>0</v>
      </c>
      <c r="J159" s="162"/>
      <c r="K159" s="161">
        <f>ROUND(E159*J159,2)</f>
        <v>0</v>
      </c>
      <c r="L159" s="161">
        <v>21</v>
      </c>
      <c r="M159" s="161">
        <f>G159*(1+L159/100)</f>
        <v>0</v>
      </c>
      <c r="N159" s="161">
        <v>1.8880000000000001E-2</v>
      </c>
      <c r="O159" s="161">
        <f>ROUND(E159*N159,2)</f>
        <v>0.18</v>
      </c>
      <c r="P159" s="161">
        <v>0</v>
      </c>
      <c r="Q159" s="161">
        <f>ROUND(E159*P159,2)</f>
        <v>0</v>
      </c>
      <c r="R159" s="161"/>
      <c r="S159" s="161" t="s">
        <v>245</v>
      </c>
      <c r="T159" s="161" t="s">
        <v>160</v>
      </c>
      <c r="U159" s="161">
        <v>1.2558</v>
      </c>
      <c r="V159" s="161">
        <f>ROUND(E159*U159,2)</f>
        <v>11.81</v>
      </c>
      <c r="W159" s="161"/>
      <c r="X159" s="161" t="s">
        <v>161</v>
      </c>
      <c r="Y159" s="151"/>
      <c r="Z159" s="151"/>
      <c r="AA159" s="151"/>
      <c r="AB159" s="151"/>
      <c r="AC159" s="151"/>
      <c r="AD159" s="151"/>
      <c r="AE159" s="151"/>
      <c r="AF159" s="151"/>
      <c r="AG159" s="151" t="s">
        <v>162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6" t="s">
        <v>352</v>
      </c>
      <c r="D160" s="189"/>
      <c r="E160" s="190"/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164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ht="22.5" outlineLevel="1" x14ac:dyDescent="0.2">
      <c r="A161" s="158"/>
      <c r="B161" s="159"/>
      <c r="C161" s="196" t="s">
        <v>353</v>
      </c>
      <c r="D161" s="189"/>
      <c r="E161" s="190">
        <v>9.4049999999999994</v>
      </c>
      <c r="F161" s="161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164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2.5" outlineLevel="1" x14ac:dyDescent="0.2">
      <c r="A162" s="170">
        <v>51</v>
      </c>
      <c r="B162" s="171" t="s">
        <v>354</v>
      </c>
      <c r="C162" s="185" t="s">
        <v>355</v>
      </c>
      <c r="D162" s="172" t="s">
        <v>159</v>
      </c>
      <c r="E162" s="173">
        <v>25.56</v>
      </c>
      <c r="F162" s="174"/>
      <c r="G162" s="175">
        <f>ROUND(E162*F162,2)</f>
        <v>0</v>
      </c>
      <c r="H162" s="162"/>
      <c r="I162" s="161">
        <f>ROUND(E162*H162,2)</f>
        <v>0</v>
      </c>
      <c r="J162" s="162"/>
      <c r="K162" s="161">
        <f>ROUND(E162*J162,2)</f>
        <v>0</v>
      </c>
      <c r="L162" s="161">
        <v>21</v>
      </c>
      <c r="M162" s="161">
        <f>G162*(1+L162/100)</f>
        <v>0</v>
      </c>
      <c r="N162" s="161">
        <v>1.255E-2</v>
      </c>
      <c r="O162" s="161">
        <f>ROUND(E162*N162,2)</f>
        <v>0.32</v>
      </c>
      <c r="P162" s="161">
        <v>0</v>
      </c>
      <c r="Q162" s="161">
        <f>ROUND(E162*P162,2)</f>
        <v>0</v>
      </c>
      <c r="R162" s="161"/>
      <c r="S162" s="161" t="s">
        <v>245</v>
      </c>
      <c r="T162" s="161" t="s">
        <v>131</v>
      </c>
      <c r="U162" s="161">
        <v>1.0620000000000001</v>
      </c>
      <c r="V162" s="161">
        <f>ROUND(E162*U162,2)</f>
        <v>27.14</v>
      </c>
      <c r="W162" s="161"/>
      <c r="X162" s="161" t="s">
        <v>161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162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ht="45" outlineLevel="1" x14ac:dyDescent="0.2">
      <c r="A163" s="158"/>
      <c r="B163" s="159"/>
      <c r="C163" s="196" t="s">
        <v>344</v>
      </c>
      <c r="D163" s="189"/>
      <c r="E163" s="190">
        <v>25.56</v>
      </c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164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ht="22.5" outlineLevel="1" x14ac:dyDescent="0.2">
      <c r="A164" s="170">
        <v>52</v>
      </c>
      <c r="B164" s="171" t="s">
        <v>356</v>
      </c>
      <c r="C164" s="185" t="s">
        <v>357</v>
      </c>
      <c r="D164" s="172" t="s">
        <v>159</v>
      </c>
      <c r="E164" s="173">
        <v>20.55</v>
      </c>
      <c r="F164" s="174"/>
      <c r="G164" s="175">
        <f>ROUND(E164*F164,2)</f>
        <v>0</v>
      </c>
      <c r="H164" s="162"/>
      <c r="I164" s="161">
        <f>ROUND(E164*H164,2)</f>
        <v>0</v>
      </c>
      <c r="J164" s="162"/>
      <c r="K164" s="161">
        <f>ROUND(E164*J164,2)</f>
        <v>0</v>
      </c>
      <c r="L164" s="161">
        <v>21</v>
      </c>
      <c r="M164" s="161">
        <f>G164*(1+L164/100)</f>
        <v>0</v>
      </c>
      <c r="N164" s="161">
        <v>1.255E-2</v>
      </c>
      <c r="O164" s="161">
        <f>ROUND(E164*N164,2)</f>
        <v>0.26</v>
      </c>
      <c r="P164" s="161">
        <v>0</v>
      </c>
      <c r="Q164" s="161">
        <f>ROUND(E164*P164,2)</f>
        <v>0</v>
      </c>
      <c r="R164" s="161"/>
      <c r="S164" s="161" t="s">
        <v>245</v>
      </c>
      <c r="T164" s="161" t="s">
        <v>131</v>
      </c>
      <c r="U164" s="161">
        <v>0.85699999999999998</v>
      </c>
      <c r="V164" s="161">
        <f>ROUND(E164*U164,2)</f>
        <v>17.61</v>
      </c>
      <c r="W164" s="161"/>
      <c r="X164" s="161" t="s">
        <v>161</v>
      </c>
      <c r="Y164" s="151"/>
      <c r="Z164" s="151"/>
      <c r="AA164" s="151"/>
      <c r="AB164" s="151"/>
      <c r="AC164" s="151"/>
      <c r="AD164" s="151"/>
      <c r="AE164" s="151"/>
      <c r="AF164" s="151"/>
      <c r="AG164" s="151" t="s">
        <v>162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ht="22.5" outlineLevel="1" x14ac:dyDescent="0.2">
      <c r="A165" s="158"/>
      <c r="B165" s="159"/>
      <c r="C165" s="196" t="s">
        <v>358</v>
      </c>
      <c r="D165" s="189"/>
      <c r="E165" s="190">
        <v>12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164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96" t="s">
        <v>359</v>
      </c>
      <c r="D166" s="189"/>
      <c r="E166" s="190">
        <v>8.5500000000000007</v>
      </c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164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33.75" outlineLevel="1" x14ac:dyDescent="0.2">
      <c r="A167" s="170">
        <v>53</v>
      </c>
      <c r="B167" s="171" t="s">
        <v>360</v>
      </c>
      <c r="C167" s="185" t="s">
        <v>361</v>
      </c>
      <c r="D167" s="172" t="s">
        <v>159</v>
      </c>
      <c r="E167" s="173">
        <v>78.375</v>
      </c>
      <c r="F167" s="174"/>
      <c r="G167" s="175">
        <f>ROUND(E167*F167,2)</f>
        <v>0</v>
      </c>
      <c r="H167" s="162"/>
      <c r="I167" s="161">
        <f>ROUND(E167*H167,2)</f>
        <v>0</v>
      </c>
      <c r="J167" s="162"/>
      <c r="K167" s="161">
        <f>ROUND(E167*J167,2)</f>
        <v>0</v>
      </c>
      <c r="L167" s="161">
        <v>21</v>
      </c>
      <c r="M167" s="161">
        <f>G167*(1+L167/100)</f>
        <v>0</v>
      </c>
      <c r="N167" s="161">
        <v>1.4370000000000001E-2</v>
      </c>
      <c r="O167" s="161">
        <f>ROUND(E167*N167,2)</f>
        <v>1.1299999999999999</v>
      </c>
      <c r="P167" s="161">
        <v>0</v>
      </c>
      <c r="Q167" s="161">
        <f>ROUND(E167*P167,2)</f>
        <v>0</v>
      </c>
      <c r="R167" s="161"/>
      <c r="S167" s="161" t="s">
        <v>245</v>
      </c>
      <c r="T167" s="161" t="s">
        <v>362</v>
      </c>
      <c r="U167" s="161">
        <v>1.5620000000000001</v>
      </c>
      <c r="V167" s="161">
        <f>ROUND(E167*U167,2)</f>
        <v>122.42</v>
      </c>
      <c r="W167" s="161"/>
      <c r="X167" s="161" t="s">
        <v>161</v>
      </c>
      <c r="Y167" s="151"/>
      <c r="Z167" s="151"/>
      <c r="AA167" s="151"/>
      <c r="AB167" s="151"/>
      <c r="AC167" s="151"/>
      <c r="AD167" s="151"/>
      <c r="AE167" s="151"/>
      <c r="AF167" s="151"/>
      <c r="AG167" s="151" t="s">
        <v>162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ht="22.5" outlineLevel="1" x14ac:dyDescent="0.2">
      <c r="A168" s="158"/>
      <c r="B168" s="159"/>
      <c r="C168" s="196" t="s">
        <v>363</v>
      </c>
      <c r="D168" s="189"/>
      <c r="E168" s="190">
        <v>78.375</v>
      </c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164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ht="22.5" outlineLevel="1" x14ac:dyDescent="0.2">
      <c r="A169" s="170">
        <v>54</v>
      </c>
      <c r="B169" s="171" t="s">
        <v>364</v>
      </c>
      <c r="C169" s="185" t="s">
        <v>365</v>
      </c>
      <c r="D169" s="172" t="s">
        <v>159</v>
      </c>
      <c r="E169" s="173">
        <v>190.6</v>
      </c>
      <c r="F169" s="174"/>
      <c r="G169" s="175">
        <f>ROUND(E169*F169,2)</f>
        <v>0</v>
      </c>
      <c r="H169" s="162"/>
      <c r="I169" s="161">
        <f>ROUND(E169*H169,2)</f>
        <v>0</v>
      </c>
      <c r="J169" s="162"/>
      <c r="K169" s="161">
        <f>ROUND(E169*J169,2)</f>
        <v>0</v>
      </c>
      <c r="L169" s="161">
        <v>21</v>
      </c>
      <c r="M169" s="161">
        <f>G169*(1+L169/100)</f>
        <v>0</v>
      </c>
      <c r="N169" s="161">
        <v>1.4370000000000001E-2</v>
      </c>
      <c r="O169" s="161">
        <f>ROUND(E169*N169,2)</f>
        <v>2.74</v>
      </c>
      <c r="P169" s="161">
        <v>0</v>
      </c>
      <c r="Q169" s="161">
        <f>ROUND(E169*P169,2)</f>
        <v>0</v>
      </c>
      <c r="R169" s="161"/>
      <c r="S169" s="161" t="s">
        <v>245</v>
      </c>
      <c r="T169" s="161" t="s">
        <v>131</v>
      </c>
      <c r="U169" s="161">
        <v>1.5620000000000001</v>
      </c>
      <c r="V169" s="161">
        <f>ROUND(E169*U169,2)</f>
        <v>297.72000000000003</v>
      </c>
      <c r="W169" s="161"/>
      <c r="X169" s="161" t="s">
        <v>161</v>
      </c>
      <c r="Y169" s="151"/>
      <c r="Z169" s="151"/>
      <c r="AA169" s="151"/>
      <c r="AB169" s="151"/>
      <c r="AC169" s="151"/>
      <c r="AD169" s="151"/>
      <c r="AE169" s="151"/>
      <c r="AF169" s="151"/>
      <c r="AG169" s="151" t="s">
        <v>162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33.75" outlineLevel="1" x14ac:dyDescent="0.2">
      <c r="A170" s="158"/>
      <c r="B170" s="159"/>
      <c r="C170" s="196" t="s">
        <v>345</v>
      </c>
      <c r="D170" s="189"/>
      <c r="E170" s="190">
        <v>190.6</v>
      </c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164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ht="22.5" outlineLevel="1" x14ac:dyDescent="0.2">
      <c r="A171" s="170">
        <v>55</v>
      </c>
      <c r="B171" s="171" t="s">
        <v>366</v>
      </c>
      <c r="C171" s="185" t="s">
        <v>367</v>
      </c>
      <c r="D171" s="172" t="s">
        <v>159</v>
      </c>
      <c r="E171" s="173">
        <v>103.152</v>
      </c>
      <c r="F171" s="174"/>
      <c r="G171" s="175">
        <f>ROUND(E171*F171,2)</f>
        <v>0</v>
      </c>
      <c r="H171" s="162"/>
      <c r="I171" s="161">
        <f>ROUND(E171*H171,2)</f>
        <v>0</v>
      </c>
      <c r="J171" s="162"/>
      <c r="K171" s="161">
        <f>ROUND(E171*J171,2)</f>
        <v>0</v>
      </c>
      <c r="L171" s="161">
        <v>21</v>
      </c>
      <c r="M171" s="161">
        <f>G171*(1+L171/100)</f>
        <v>0</v>
      </c>
      <c r="N171" s="161">
        <v>1.0449999999999999E-2</v>
      </c>
      <c r="O171" s="161">
        <f>ROUND(E171*N171,2)</f>
        <v>1.08</v>
      </c>
      <c r="P171" s="161">
        <v>0</v>
      </c>
      <c r="Q171" s="161">
        <f>ROUND(E171*P171,2)</f>
        <v>0</v>
      </c>
      <c r="R171" s="161"/>
      <c r="S171" s="161" t="s">
        <v>245</v>
      </c>
      <c r="T171" s="161" t="s">
        <v>131</v>
      </c>
      <c r="U171" s="161">
        <v>0.18559999999999999</v>
      </c>
      <c r="V171" s="161">
        <f>ROUND(E171*U171,2)</f>
        <v>19.149999999999999</v>
      </c>
      <c r="W171" s="161"/>
      <c r="X171" s="161" t="s">
        <v>161</v>
      </c>
      <c r="Y171" s="151"/>
      <c r="Z171" s="151"/>
      <c r="AA171" s="151"/>
      <c r="AB171" s="151"/>
      <c r="AC171" s="151"/>
      <c r="AD171" s="151"/>
      <c r="AE171" s="151"/>
      <c r="AF171" s="151"/>
      <c r="AG171" s="151" t="s">
        <v>162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96" t="s">
        <v>327</v>
      </c>
      <c r="D172" s="189"/>
      <c r="E172" s="190">
        <v>103.152</v>
      </c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164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70">
        <v>56</v>
      </c>
      <c r="B173" s="171" t="s">
        <v>368</v>
      </c>
      <c r="C173" s="185" t="s">
        <v>369</v>
      </c>
      <c r="D173" s="172" t="s">
        <v>159</v>
      </c>
      <c r="E173" s="173">
        <v>80.828000000000003</v>
      </c>
      <c r="F173" s="174"/>
      <c r="G173" s="175">
        <f>ROUND(E173*F173,2)</f>
        <v>0</v>
      </c>
      <c r="H173" s="162"/>
      <c r="I173" s="161">
        <f>ROUND(E173*H173,2)</f>
        <v>0</v>
      </c>
      <c r="J173" s="162"/>
      <c r="K173" s="161">
        <f>ROUND(E173*J173,2)</f>
        <v>0</v>
      </c>
      <c r="L173" s="161">
        <v>21</v>
      </c>
      <c r="M173" s="161">
        <f>G173*(1+L173/100)</f>
        <v>0</v>
      </c>
      <c r="N173" s="161">
        <v>1.4800000000000001E-2</v>
      </c>
      <c r="O173" s="161">
        <f>ROUND(E173*N173,2)</f>
        <v>1.2</v>
      </c>
      <c r="P173" s="161">
        <v>0</v>
      </c>
      <c r="Q173" s="161">
        <f>ROUND(E173*P173,2)</f>
        <v>0</v>
      </c>
      <c r="R173" s="161" t="s">
        <v>249</v>
      </c>
      <c r="S173" s="161" t="s">
        <v>130</v>
      </c>
      <c r="T173" s="161" t="s">
        <v>160</v>
      </c>
      <c r="U173" s="161">
        <v>0</v>
      </c>
      <c r="V173" s="161">
        <f>ROUND(E173*U173,2)</f>
        <v>0</v>
      </c>
      <c r="W173" s="161"/>
      <c r="X173" s="161" t="s">
        <v>250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251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96" t="s">
        <v>370</v>
      </c>
      <c r="D174" s="189"/>
      <c r="E174" s="190">
        <v>80.828000000000003</v>
      </c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6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164</v>
      </c>
      <c r="AH174" s="151">
        <v>5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x14ac:dyDescent="0.2">
      <c r="A175" s="164" t="s">
        <v>125</v>
      </c>
      <c r="B175" s="165" t="s">
        <v>63</v>
      </c>
      <c r="C175" s="183" t="s">
        <v>64</v>
      </c>
      <c r="D175" s="166"/>
      <c r="E175" s="167"/>
      <c r="F175" s="168"/>
      <c r="G175" s="169">
        <f>SUMIF(AG176:AG225,"&lt;&gt;NOR",G176:G225)</f>
        <v>0</v>
      </c>
      <c r="H175" s="163"/>
      <c r="I175" s="163">
        <f>SUM(I176:I225)</f>
        <v>0</v>
      </c>
      <c r="J175" s="163"/>
      <c r="K175" s="163">
        <f>SUM(K176:K225)</f>
        <v>0</v>
      </c>
      <c r="L175" s="163"/>
      <c r="M175" s="163">
        <f>SUM(M176:M225)</f>
        <v>0</v>
      </c>
      <c r="N175" s="163"/>
      <c r="O175" s="163">
        <f>SUM(O176:O225)</f>
        <v>0.98</v>
      </c>
      <c r="P175" s="163"/>
      <c r="Q175" s="163">
        <f>SUM(Q176:Q225)</f>
        <v>0</v>
      </c>
      <c r="R175" s="163"/>
      <c r="S175" s="163"/>
      <c r="T175" s="163"/>
      <c r="U175" s="163"/>
      <c r="V175" s="163">
        <f>SUM(V176:V225)</f>
        <v>67</v>
      </c>
      <c r="W175" s="163"/>
      <c r="X175" s="163"/>
      <c r="AG175" t="s">
        <v>126</v>
      </c>
    </row>
    <row r="176" spans="1:60" outlineLevel="1" x14ac:dyDescent="0.2">
      <c r="A176" s="176">
        <v>57</v>
      </c>
      <c r="B176" s="177" t="s">
        <v>371</v>
      </c>
      <c r="C176" s="184" t="s">
        <v>372</v>
      </c>
      <c r="D176" s="178" t="s">
        <v>224</v>
      </c>
      <c r="E176" s="179">
        <v>1</v>
      </c>
      <c r="F176" s="180"/>
      <c r="G176" s="181">
        <f>ROUND(E176*F176,2)</f>
        <v>0</v>
      </c>
      <c r="H176" s="162"/>
      <c r="I176" s="161">
        <f>ROUND(E176*H176,2)</f>
        <v>0</v>
      </c>
      <c r="J176" s="162"/>
      <c r="K176" s="161">
        <f>ROUND(E176*J176,2)</f>
        <v>0</v>
      </c>
      <c r="L176" s="161">
        <v>21</v>
      </c>
      <c r="M176" s="161">
        <f>G176*(1+L176/100)</f>
        <v>0</v>
      </c>
      <c r="N176" s="161">
        <v>2.7999999999999998E-4</v>
      </c>
      <c r="O176" s="161">
        <f>ROUND(E176*N176,2)</f>
        <v>0</v>
      </c>
      <c r="P176" s="161">
        <v>0</v>
      </c>
      <c r="Q176" s="161">
        <f>ROUND(E176*P176,2)</f>
        <v>0</v>
      </c>
      <c r="R176" s="161"/>
      <c r="S176" s="161" t="s">
        <v>130</v>
      </c>
      <c r="T176" s="161" t="s">
        <v>362</v>
      </c>
      <c r="U176" s="161">
        <v>1.726</v>
      </c>
      <c r="V176" s="161">
        <f>ROUND(E176*U176,2)</f>
        <v>1.73</v>
      </c>
      <c r="W176" s="161"/>
      <c r="X176" s="161" t="s">
        <v>161</v>
      </c>
      <c r="Y176" s="151"/>
      <c r="Z176" s="151"/>
      <c r="AA176" s="151"/>
      <c r="AB176" s="151"/>
      <c r="AC176" s="151"/>
      <c r="AD176" s="151"/>
      <c r="AE176" s="151"/>
      <c r="AF176" s="151"/>
      <c r="AG176" s="151" t="s">
        <v>162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70">
        <v>58</v>
      </c>
      <c r="B177" s="171" t="s">
        <v>373</v>
      </c>
      <c r="C177" s="185" t="s">
        <v>374</v>
      </c>
      <c r="D177" s="172" t="s">
        <v>375</v>
      </c>
      <c r="E177" s="173">
        <v>0</v>
      </c>
      <c r="F177" s="174"/>
      <c r="G177" s="175">
        <f>ROUND(E177*F177,2)</f>
        <v>0</v>
      </c>
      <c r="H177" s="162"/>
      <c r="I177" s="161">
        <f>ROUND(E177*H177,2)</f>
        <v>0</v>
      </c>
      <c r="J177" s="162"/>
      <c r="K177" s="161">
        <f>ROUND(E177*J177,2)</f>
        <v>0</v>
      </c>
      <c r="L177" s="161">
        <v>21</v>
      </c>
      <c r="M177" s="161">
        <f>G177*(1+L177/100)</f>
        <v>0</v>
      </c>
      <c r="N177" s="161">
        <v>0</v>
      </c>
      <c r="O177" s="161">
        <f>ROUND(E177*N177,2)</f>
        <v>0</v>
      </c>
      <c r="P177" s="161">
        <v>0</v>
      </c>
      <c r="Q177" s="161">
        <f>ROUND(E177*P177,2)</f>
        <v>0</v>
      </c>
      <c r="R177" s="161"/>
      <c r="S177" s="161" t="s">
        <v>245</v>
      </c>
      <c r="T177" s="161" t="s">
        <v>131</v>
      </c>
      <c r="U177" s="161">
        <v>0</v>
      </c>
      <c r="V177" s="161">
        <f>ROUND(E177*U177,2)</f>
        <v>0</v>
      </c>
      <c r="W177" s="161"/>
      <c r="X177" s="161" t="s">
        <v>161</v>
      </c>
      <c r="Y177" s="151"/>
      <c r="Z177" s="151"/>
      <c r="AA177" s="151"/>
      <c r="AB177" s="151"/>
      <c r="AC177" s="151"/>
      <c r="AD177" s="151"/>
      <c r="AE177" s="151"/>
      <c r="AF177" s="151"/>
      <c r="AG177" s="151" t="s">
        <v>162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58"/>
      <c r="B178" s="159"/>
      <c r="C178" s="196" t="s">
        <v>376</v>
      </c>
      <c r="D178" s="189"/>
      <c r="E178" s="190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6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164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2.5" outlineLevel="1" x14ac:dyDescent="0.2">
      <c r="A179" s="158"/>
      <c r="B179" s="159"/>
      <c r="C179" s="196" t="s">
        <v>377</v>
      </c>
      <c r="D179" s="189"/>
      <c r="E179" s="190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164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2.5" outlineLevel="1" x14ac:dyDescent="0.2">
      <c r="A180" s="158"/>
      <c r="B180" s="159"/>
      <c r="C180" s="196" t="s">
        <v>378</v>
      </c>
      <c r="D180" s="189"/>
      <c r="E180" s="190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164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ht="22.5" outlineLevel="1" x14ac:dyDescent="0.2">
      <c r="A181" s="158"/>
      <c r="B181" s="159"/>
      <c r="C181" s="196" t="s">
        <v>379</v>
      </c>
      <c r="D181" s="189"/>
      <c r="E181" s="190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164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ht="22.5" outlineLevel="1" x14ac:dyDescent="0.2">
      <c r="A182" s="158"/>
      <c r="B182" s="159"/>
      <c r="C182" s="196" t="s">
        <v>380</v>
      </c>
      <c r="D182" s="189"/>
      <c r="E182" s="190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6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164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ht="22.5" outlineLevel="1" x14ac:dyDescent="0.2">
      <c r="A183" s="176">
        <v>59</v>
      </c>
      <c r="B183" s="177" t="s">
        <v>381</v>
      </c>
      <c r="C183" s="184" t="s">
        <v>382</v>
      </c>
      <c r="D183" s="178" t="s">
        <v>375</v>
      </c>
      <c r="E183" s="179">
        <v>1</v>
      </c>
      <c r="F183" s="180"/>
      <c r="G183" s="181">
        <f>ROUND(E183*F183,2)</f>
        <v>0</v>
      </c>
      <c r="H183" s="162"/>
      <c r="I183" s="161">
        <f>ROUND(E183*H183,2)</f>
        <v>0</v>
      </c>
      <c r="J183" s="162"/>
      <c r="K183" s="161">
        <f>ROUND(E183*J183,2)</f>
        <v>0</v>
      </c>
      <c r="L183" s="161">
        <v>21</v>
      </c>
      <c r="M183" s="161">
        <f>G183*(1+L183/100)</f>
        <v>0</v>
      </c>
      <c r="N183" s="161">
        <v>0</v>
      </c>
      <c r="O183" s="161">
        <f>ROUND(E183*N183,2)</f>
        <v>0</v>
      </c>
      <c r="P183" s="161">
        <v>0</v>
      </c>
      <c r="Q183" s="161">
        <f>ROUND(E183*P183,2)</f>
        <v>0</v>
      </c>
      <c r="R183" s="161"/>
      <c r="S183" s="161" t="s">
        <v>245</v>
      </c>
      <c r="T183" s="161" t="s">
        <v>131</v>
      </c>
      <c r="U183" s="161">
        <v>0</v>
      </c>
      <c r="V183" s="161">
        <f>ROUND(E183*U183,2)</f>
        <v>0</v>
      </c>
      <c r="W183" s="161"/>
      <c r="X183" s="161" t="s">
        <v>161</v>
      </c>
      <c r="Y183" s="151"/>
      <c r="Z183" s="151"/>
      <c r="AA183" s="151"/>
      <c r="AB183" s="151"/>
      <c r="AC183" s="151"/>
      <c r="AD183" s="151"/>
      <c r="AE183" s="151"/>
      <c r="AF183" s="151"/>
      <c r="AG183" s="151" t="s">
        <v>162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22.5" outlineLevel="1" x14ac:dyDescent="0.2">
      <c r="A184" s="176">
        <v>60</v>
      </c>
      <c r="B184" s="177" t="s">
        <v>383</v>
      </c>
      <c r="C184" s="184" t="s">
        <v>384</v>
      </c>
      <c r="D184" s="178" t="s">
        <v>375</v>
      </c>
      <c r="E184" s="179">
        <v>1</v>
      </c>
      <c r="F184" s="180"/>
      <c r="G184" s="181">
        <f>ROUND(E184*F184,2)</f>
        <v>0</v>
      </c>
      <c r="H184" s="162"/>
      <c r="I184" s="161">
        <f>ROUND(E184*H184,2)</f>
        <v>0</v>
      </c>
      <c r="J184" s="162"/>
      <c r="K184" s="161">
        <f>ROUND(E184*J184,2)</f>
        <v>0</v>
      </c>
      <c r="L184" s="161">
        <v>21</v>
      </c>
      <c r="M184" s="161">
        <f>G184*(1+L184/100)</f>
        <v>0</v>
      </c>
      <c r="N184" s="161">
        <v>0</v>
      </c>
      <c r="O184" s="161">
        <f>ROUND(E184*N184,2)</f>
        <v>0</v>
      </c>
      <c r="P184" s="161">
        <v>0</v>
      </c>
      <c r="Q184" s="161">
        <f>ROUND(E184*P184,2)</f>
        <v>0</v>
      </c>
      <c r="R184" s="161"/>
      <c r="S184" s="161" t="s">
        <v>245</v>
      </c>
      <c r="T184" s="161" t="s">
        <v>131</v>
      </c>
      <c r="U184" s="161">
        <v>0</v>
      </c>
      <c r="V184" s="161">
        <f>ROUND(E184*U184,2)</f>
        <v>0</v>
      </c>
      <c r="W184" s="161"/>
      <c r="X184" s="161" t="s">
        <v>161</v>
      </c>
      <c r="Y184" s="151"/>
      <c r="Z184" s="151"/>
      <c r="AA184" s="151"/>
      <c r="AB184" s="151"/>
      <c r="AC184" s="151"/>
      <c r="AD184" s="151"/>
      <c r="AE184" s="151"/>
      <c r="AF184" s="151"/>
      <c r="AG184" s="151" t="s">
        <v>162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1" x14ac:dyDescent="0.2">
      <c r="A185" s="176">
        <v>61</v>
      </c>
      <c r="B185" s="177" t="s">
        <v>385</v>
      </c>
      <c r="C185" s="184" t="s">
        <v>386</v>
      </c>
      <c r="D185" s="178" t="s">
        <v>387</v>
      </c>
      <c r="E185" s="179">
        <v>22</v>
      </c>
      <c r="F185" s="180"/>
      <c r="G185" s="181">
        <f>ROUND(E185*F185,2)</f>
        <v>0</v>
      </c>
      <c r="H185" s="162"/>
      <c r="I185" s="161">
        <f>ROUND(E185*H185,2)</f>
        <v>0</v>
      </c>
      <c r="J185" s="162"/>
      <c r="K185" s="161">
        <f>ROUND(E185*J185,2)</f>
        <v>0</v>
      </c>
      <c r="L185" s="161">
        <v>21</v>
      </c>
      <c r="M185" s="161">
        <f>G185*(1+L185/100)</f>
        <v>0</v>
      </c>
      <c r="N185" s="161">
        <v>0</v>
      </c>
      <c r="O185" s="161">
        <f>ROUND(E185*N185,2)</f>
        <v>0</v>
      </c>
      <c r="P185" s="161">
        <v>0</v>
      </c>
      <c r="Q185" s="161">
        <f>ROUND(E185*P185,2)</f>
        <v>0</v>
      </c>
      <c r="R185" s="161"/>
      <c r="S185" s="161" t="s">
        <v>245</v>
      </c>
      <c r="T185" s="161" t="s">
        <v>131</v>
      </c>
      <c r="U185" s="161">
        <v>0</v>
      </c>
      <c r="V185" s="161">
        <f>ROUND(E185*U185,2)</f>
        <v>0</v>
      </c>
      <c r="W185" s="161"/>
      <c r="X185" s="161" t="s">
        <v>161</v>
      </c>
      <c r="Y185" s="151"/>
      <c r="Z185" s="151"/>
      <c r="AA185" s="151"/>
      <c r="AB185" s="151"/>
      <c r="AC185" s="151"/>
      <c r="AD185" s="151"/>
      <c r="AE185" s="151"/>
      <c r="AF185" s="151"/>
      <c r="AG185" s="151" t="s">
        <v>162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ht="22.5" outlineLevel="1" x14ac:dyDescent="0.2">
      <c r="A186" s="170">
        <v>62</v>
      </c>
      <c r="B186" s="171" t="s">
        <v>388</v>
      </c>
      <c r="C186" s="185" t="s">
        <v>389</v>
      </c>
      <c r="D186" s="172" t="s">
        <v>237</v>
      </c>
      <c r="E186" s="173">
        <v>81.08</v>
      </c>
      <c r="F186" s="174"/>
      <c r="G186" s="175">
        <f>ROUND(E186*F186,2)</f>
        <v>0</v>
      </c>
      <c r="H186" s="162"/>
      <c r="I186" s="161">
        <f>ROUND(E186*H186,2)</f>
        <v>0</v>
      </c>
      <c r="J186" s="162"/>
      <c r="K186" s="161">
        <f>ROUND(E186*J186,2)</f>
        <v>0</v>
      </c>
      <c r="L186" s="161">
        <v>21</v>
      </c>
      <c r="M186" s="161">
        <f>G186*(1+L186/100)</f>
        <v>0</v>
      </c>
      <c r="N186" s="161">
        <v>4.2100000000000002E-3</v>
      </c>
      <c r="O186" s="161">
        <f>ROUND(E186*N186,2)</f>
        <v>0.34</v>
      </c>
      <c r="P186" s="161">
        <v>0</v>
      </c>
      <c r="Q186" s="161">
        <f>ROUND(E186*P186,2)</f>
        <v>0</v>
      </c>
      <c r="R186" s="161"/>
      <c r="S186" s="161" t="s">
        <v>245</v>
      </c>
      <c r="T186" s="161" t="s">
        <v>362</v>
      </c>
      <c r="U186" s="161">
        <v>0.35599999999999998</v>
      </c>
      <c r="V186" s="161">
        <f>ROUND(E186*U186,2)</f>
        <v>28.86</v>
      </c>
      <c r="W186" s="161"/>
      <c r="X186" s="161" t="s">
        <v>161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162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96" t="s">
        <v>390</v>
      </c>
      <c r="D187" s="189"/>
      <c r="E187" s="190">
        <v>12.32</v>
      </c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6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164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6" t="s">
        <v>391</v>
      </c>
      <c r="D188" s="189"/>
      <c r="E188" s="190">
        <v>12.32</v>
      </c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6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164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6" t="s">
        <v>392</v>
      </c>
      <c r="D189" s="189"/>
      <c r="E189" s="190">
        <v>11.64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6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164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196" t="s">
        <v>393</v>
      </c>
      <c r="D190" s="189"/>
      <c r="E190" s="190">
        <v>22.64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164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196" t="s">
        <v>394</v>
      </c>
      <c r="D191" s="189"/>
      <c r="E191" s="190">
        <v>3.84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164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96" t="s">
        <v>395</v>
      </c>
      <c r="D192" s="189"/>
      <c r="E192" s="190">
        <v>10.52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6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164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196" t="s">
        <v>396</v>
      </c>
      <c r="D193" s="189"/>
      <c r="E193" s="190">
        <v>7.8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164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ht="22.5" outlineLevel="1" x14ac:dyDescent="0.2">
      <c r="A194" s="170">
        <v>63</v>
      </c>
      <c r="B194" s="171" t="s">
        <v>397</v>
      </c>
      <c r="C194" s="185" t="s">
        <v>398</v>
      </c>
      <c r="D194" s="172" t="s">
        <v>237</v>
      </c>
      <c r="E194" s="173">
        <v>85.68</v>
      </c>
      <c r="F194" s="174"/>
      <c r="G194" s="175">
        <f>ROUND(E194*F194,2)</f>
        <v>0</v>
      </c>
      <c r="H194" s="162"/>
      <c r="I194" s="161">
        <f>ROUND(E194*H194,2)</f>
        <v>0</v>
      </c>
      <c r="J194" s="162"/>
      <c r="K194" s="161">
        <f>ROUND(E194*J194,2)</f>
        <v>0</v>
      </c>
      <c r="L194" s="161">
        <v>21</v>
      </c>
      <c r="M194" s="161">
        <f>G194*(1+L194/100)</f>
        <v>0</v>
      </c>
      <c r="N194" s="161">
        <v>7.4599999999999996E-3</v>
      </c>
      <c r="O194" s="161">
        <f>ROUND(E194*N194,2)</f>
        <v>0.64</v>
      </c>
      <c r="P194" s="161">
        <v>0</v>
      </c>
      <c r="Q194" s="161">
        <f>ROUND(E194*P194,2)</f>
        <v>0</v>
      </c>
      <c r="R194" s="161"/>
      <c r="S194" s="161" t="s">
        <v>245</v>
      </c>
      <c r="T194" s="161" t="s">
        <v>362</v>
      </c>
      <c r="U194" s="161">
        <v>0.42499999999999999</v>
      </c>
      <c r="V194" s="161">
        <f>ROUND(E194*U194,2)</f>
        <v>36.409999999999997</v>
      </c>
      <c r="W194" s="161"/>
      <c r="X194" s="161" t="s">
        <v>161</v>
      </c>
      <c r="Y194" s="151"/>
      <c r="Z194" s="151"/>
      <c r="AA194" s="151"/>
      <c r="AB194" s="151"/>
      <c r="AC194" s="151"/>
      <c r="AD194" s="151"/>
      <c r="AE194" s="151"/>
      <c r="AF194" s="151"/>
      <c r="AG194" s="151" t="s">
        <v>162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96" t="s">
        <v>399</v>
      </c>
      <c r="D195" s="189"/>
      <c r="E195" s="190">
        <v>12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164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96" t="s">
        <v>400</v>
      </c>
      <c r="D196" s="189"/>
      <c r="E196" s="190">
        <v>36.840000000000003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6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164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6" t="s">
        <v>401</v>
      </c>
      <c r="D197" s="189"/>
      <c r="E197" s="190">
        <v>36.840000000000003</v>
      </c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6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164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22.5" outlineLevel="1" x14ac:dyDescent="0.2">
      <c r="A198" s="176">
        <v>64</v>
      </c>
      <c r="B198" s="177" t="s">
        <v>402</v>
      </c>
      <c r="C198" s="184" t="s">
        <v>403</v>
      </c>
      <c r="D198" s="178" t="s">
        <v>387</v>
      </c>
      <c r="E198" s="179">
        <v>22</v>
      </c>
      <c r="F198" s="180"/>
      <c r="G198" s="181">
        <f t="shared" ref="G198:G225" si="0">ROUND(E198*F198,2)</f>
        <v>0</v>
      </c>
      <c r="H198" s="162"/>
      <c r="I198" s="161">
        <f t="shared" ref="I198:I225" si="1">ROUND(E198*H198,2)</f>
        <v>0</v>
      </c>
      <c r="J198" s="162"/>
      <c r="K198" s="161">
        <f t="shared" ref="K198:K225" si="2">ROUND(E198*J198,2)</f>
        <v>0</v>
      </c>
      <c r="L198" s="161">
        <v>21</v>
      </c>
      <c r="M198" s="161">
        <f t="shared" ref="M198:M225" si="3">G198*(1+L198/100)</f>
        <v>0</v>
      </c>
      <c r="N198" s="161">
        <v>0</v>
      </c>
      <c r="O198" s="161">
        <f t="shared" ref="O198:O225" si="4">ROUND(E198*N198,2)</f>
        <v>0</v>
      </c>
      <c r="P198" s="161">
        <v>0</v>
      </c>
      <c r="Q198" s="161">
        <f t="shared" ref="Q198:Q225" si="5">ROUND(E198*P198,2)</f>
        <v>0</v>
      </c>
      <c r="R198" s="161"/>
      <c r="S198" s="161" t="s">
        <v>245</v>
      </c>
      <c r="T198" s="161" t="s">
        <v>131</v>
      </c>
      <c r="U198" s="161">
        <v>0</v>
      </c>
      <c r="V198" s="161">
        <f t="shared" ref="V198:V225" si="6">ROUND(E198*U198,2)</f>
        <v>0</v>
      </c>
      <c r="W198" s="161"/>
      <c r="X198" s="161" t="s">
        <v>161</v>
      </c>
      <c r="Y198" s="151"/>
      <c r="Z198" s="151"/>
      <c r="AA198" s="151"/>
      <c r="AB198" s="151"/>
      <c r="AC198" s="151"/>
      <c r="AD198" s="151"/>
      <c r="AE198" s="151"/>
      <c r="AF198" s="151"/>
      <c r="AG198" s="151" t="s">
        <v>162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ht="22.5" outlineLevel="1" x14ac:dyDescent="0.2">
      <c r="A199" s="176">
        <v>65</v>
      </c>
      <c r="B199" s="177" t="s">
        <v>404</v>
      </c>
      <c r="C199" s="184" t="s">
        <v>405</v>
      </c>
      <c r="D199" s="178" t="s">
        <v>406</v>
      </c>
      <c r="E199" s="179">
        <v>22</v>
      </c>
      <c r="F199" s="180"/>
      <c r="G199" s="181">
        <f t="shared" si="0"/>
        <v>0</v>
      </c>
      <c r="H199" s="162"/>
      <c r="I199" s="161">
        <f t="shared" si="1"/>
        <v>0</v>
      </c>
      <c r="J199" s="162"/>
      <c r="K199" s="161">
        <f t="shared" si="2"/>
        <v>0</v>
      </c>
      <c r="L199" s="161">
        <v>21</v>
      </c>
      <c r="M199" s="161">
        <f t="shared" si="3"/>
        <v>0</v>
      </c>
      <c r="N199" s="161">
        <v>0</v>
      </c>
      <c r="O199" s="161">
        <f t="shared" si="4"/>
        <v>0</v>
      </c>
      <c r="P199" s="161">
        <v>0</v>
      </c>
      <c r="Q199" s="161">
        <f t="shared" si="5"/>
        <v>0</v>
      </c>
      <c r="R199" s="161"/>
      <c r="S199" s="161" t="s">
        <v>245</v>
      </c>
      <c r="T199" s="161" t="s">
        <v>131</v>
      </c>
      <c r="U199" s="161">
        <v>0</v>
      </c>
      <c r="V199" s="161">
        <f t="shared" si="6"/>
        <v>0</v>
      </c>
      <c r="W199" s="161"/>
      <c r="X199" s="161" t="s">
        <v>161</v>
      </c>
      <c r="Y199" s="151"/>
      <c r="Z199" s="151"/>
      <c r="AA199" s="151"/>
      <c r="AB199" s="151"/>
      <c r="AC199" s="151"/>
      <c r="AD199" s="151"/>
      <c r="AE199" s="151"/>
      <c r="AF199" s="151"/>
      <c r="AG199" s="151" t="s">
        <v>162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22.5" outlineLevel="1" x14ac:dyDescent="0.2">
      <c r="A200" s="176">
        <v>66</v>
      </c>
      <c r="B200" s="177" t="s">
        <v>407</v>
      </c>
      <c r="C200" s="184" t="s">
        <v>408</v>
      </c>
      <c r="D200" s="178" t="s">
        <v>387</v>
      </c>
      <c r="E200" s="179">
        <v>1</v>
      </c>
      <c r="F200" s="180"/>
      <c r="G200" s="181">
        <f t="shared" si="0"/>
        <v>0</v>
      </c>
      <c r="H200" s="162"/>
      <c r="I200" s="161">
        <f t="shared" si="1"/>
        <v>0</v>
      </c>
      <c r="J200" s="162"/>
      <c r="K200" s="161">
        <f t="shared" si="2"/>
        <v>0</v>
      </c>
      <c r="L200" s="161">
        <v>21</v>
      </c>
      <c r="M200" s="161">
        <f t="shared" si="3"/>
        <v>0</v>
      </c>
      <c r="N200" s="161">
        <v>0</v>
      </c>
      <c r="O200" s="161">
        <f t="shared" si="4"/>
        <v>0</v>
      </c>
      <c r="P200" s="161">
        <v>0</v>
      </c>
      <c r="Q200" s="161">
        <f t="shared" si="5"/>
        <v>0</v>
      </c>
      <c r="R200" s="161"/>
      <c r="S200" s="161" t="s">
        <v>245</v>
      </c>
      <c r="T200" s="161" t="s">
        <v>131</v>
      </c>
      <c r="U200" s="161">
        <v>0</v>
      </c>
      <c r="V200" s="161">
        <f t="shared" si="6"/>
        <v>0</v>
      </c>
      <c r="W200" s="161"/>
      <c r="X200" s="161" t="s">
        <v>161</v>
      </c>
      <c r="Y200" s="151"/>
      <c r="Z200" s="151"/>
      <c r="AA200" s="151"/>
      <c r="AB200" s="151"/>
      <c r="AC200" s="151"/>
      <c r="AD200" s="151"/>
      <c r="AE200" s="151"/>
      <c r="AF200" s="151"/>
      <c r="AG200" s="151" t="s">
        <v>162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ht="22.5" outlineLevel="1" x14ac:dyDescent="0.2">
      <c r="A201" s="176">
        <v>67</v>
      </c>
      <c r="B201" s="177" t="s">
        <v>409</v>
      </c>
      <c r="C201" s="184" t="s">
        <v>410</v>
      </c>
      <c r="D201" s="178" t="s">
        <v>375</v>
      </c>
      <c r="E201" s="179">
        <v>1</v>
      </c>
      <c r="F201" s="180"/>
      <c r="G201" s="181">
        <f t="shared" si="0"/>
        <v>0</v>
      </c>
      <c r="H201" s="162"/>
      <c r="I201" s="161">
        <f t="shared" si="1"/>
        <v>0</v>
      </c>
      <c r="J201" s="162"/>
      <c r="K201" s="161">
        <f t="shared" si="2"/>
        <v>0</v>
      </c>
      <c r="L201" s="161">
        <v>21</v>
      </c>
      <c r="M201" s="161">
        <f t="shared" si="3"/>
        <v>0</v>
      </c>
      <c r="N201" s="161">
        <v>0</v>
      </c>
      <c r="O201" s="161">
        <f t="shared" si="4"/>
        <v>0</v>
      </c>
      <c r="P201" s="161">
        <v>0</v>
      </c>
      <c r="Q201" s="161">
        <f t="shared" si="5"/>
        <v>0</v>
      </c>
      <c r="R201" s="161"/>
      <c r="S201" s="161" t="s">
        <v>245</v>
      </c>
      <c r="T201" s="161" t="s">
        <v>131</v>
      </c>
      <c r="U201" s="161">
        <v>0</v>
      </c>
      <c r="V201" s="161">
        <f t="shared" si="6"/>
        <v>0</v>
      </c>
      <c r="W201" s="161"/>
      <c r="X201" s="161" t="s">
        <v>250</v>
      </c>
      <c r="Y201" s="151"/>
      <c r="Z201" s="151"/>
      <c r="AA201" s="151"/>
      <c r="AB201" s="151"/>
      <c r="AC201" s="151"/>
      <c r="AD201" s="151"/>
      <c r="AE201" s="151"/>
      <c r="AF201" s="151"/>
      <c r="AG201" s="151" t="s">
        <v>251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33.75" outlineLevel="1" x14ac:dyDescent="0.2">
      <c r="A202" s="176">
        <v>68</v>
      </c>
      <c r="B202" s="177" t="s">
        <v>411</v>
      </c>
      <c r="C202" s="184" t="s">
        <v>412</v>
      </c>
      <c r="D202" s="178" t="s">
        <v>375</v>
      </c>
      <c r="E202" s="179">
        <v>1</v>
      </c>
      <c r="F202" s="180"/>
      <c r="G202" s="181">
        <f t="shared" si="0"/>
        <v>0</v>
      </c>
      <c r="H202" s="162"/>
      <c r="I202" s="161">
        <f t="shared" si="1"/>
        <v>0</v>
      </c>
      <c r="J202" s="162"/>
      <c r="K202" s="161">
        <f t="shared" si="2"/>
        <v>0</v>
      </c>
      <c r="L202" s="161">
        <v>21</v>
      </c>
      <c r="M202" s="161">
        <f t="shared" si="3"/>
        <v>0</v>
      </c>
      <c r="N202" s="161">
        <v>0</v>
      </c>
      <c r="O202" s="161">
        <f t="shared" si="4"/>
        <v>0</v>
      </c>
      <c r="P202" s="161">
        <v>0</v>
      </c>
      <c r="Q202" s="161">
        <f t="shared" si="5"/>
        <v>0</v>
      </c>
      <c r="R202" s="161"/>
      <c r="S202" s="161" t="s">
        <v>245</v>
      </c>
      <c r="T202" s="161" t="s">
        <v>131</v>
      </c>
      <c r="U202" s="161">
        <v>0</v>
      </c>
      <c r="V202" s="161">
        <f t="shared" si="6"/>
        <v>0</v>
      </c>
      <c r="W202" s="161"/>
      <c r="X202" s="161" t="s">
        <v>250</v>
      </c>
      <c r="Y202" s="151"/>
      <c r="Z202" s="151"/>
      <c r="AA202" s="151"/>
      <c r="AB202" s="151"/>
      <c r="AC202" s="151"/>
      <c r="AD202" s="151"/>
      <c r="AE202" s="151"/>
      <c r="AF202" s="151"/>
      <c r="AG202" s="151" t="s">
        <v>251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ht="33.75" outlineLevel="1" x14ac:dyDescent="0.2">
      <c r="A203" s="176">
        <v>69</v>
      </c>
      <c r="B203" s="177" t="s">
        <v>413</v>
      </c>
      <c r="C203" s="184" t="s">
        <v>414</v>
      </c>
      <c r="D203" s="178" t="s">
        <v>375</v>
      </c>
      <c r="E203" s="179">
        <v>1</v>
      </c>
      <c r="F203" s="180"/>
      <c r="G203" s="181">
        <f t="shared" si="0"/>
        <v>0</v>
      </c>
      <c r="H203" s="162"/>
      <c r="I203" s="161">
        <f t="shared" si="1"/>
        <v>0</v>
      </c>
      <c r="J203" s="162"/>
      <c r="K203" s="161">
        <f t="shared" si="2"/>
        <v>0</v>
      </c>
      <c r="L203" s="161">
        <v>21</v>
      </c>
      <c r="M203" s="161">
        <f t="shared" si="3"/>
        <v>0</v>
      </c>
      <c r="N203" s="161">
        <v>0</v>
      </c>
      <c r="O203" s="161">
        <f t="shared" si="4"/>
        <v>0</v>
      </c>
      <c r="P203" s="161">
        <v>0</v>
      </c>
      <c r="Q203" s="161">
        <f t="shared" si="5"/>
        <v>0</v>
      </c>
      <c r="R203" s="161"/>
      <c r="S203" s="161" t="s">
        <v>245</v>
      </c>
      <c r="T203" s="161" t="s">
        <v>362</v>
      </c>
      <c r="U203" s="161">
        <v>0</v>
      </c>
      <c r="V203" s="161">
        <f t="shared" si="6"/>
        <v>0</v>
      </c>
      <c r="W203" s="161"/>
      <c r="X203" s="161" t="s">
        <v>250</v>
      </c>
      <c r="Y203" s="151"/>
      <c r="Z203" s="151"/>
      <c r="AA203" s="151"/>
      <c r="AB203" s="151"/>
      <c r="AC203" s="151"/>
      <c r="AD203" s="151"/>
      <c r="AE203" s="151"/>
      <c r="AF203" s="151"/>
      <c r="AG203" s="151" t="s">
        <v>251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33.75" outlineLevel="1" x14ac:dyDescent="0.2">
      <c r="A204" s="176">
        <v>70</v>
      </c>
      <c r="B204" s="177" t="s">
        <v>415</v>
      </c>
      <c r="C204" s="184" t="s">
        <v>416</v>
      </c>
      <c r="D204" s="178" t="s">
        <v>375</v>
      </c>
      <c r="E204" s="179">
        <v>1</v>
      </c>
      <c r="F204" s="180"/>
      <c r="G204" s="181">
        <f t="shared" si="0"/>
        <v>0</v>
      </c>
      <c r="H204" s="162"/>
      <c r="I204" s="161">
        <f t="shared" si="1"/>
        <v>0</v>
      </c>
      <c r="J204" s="162"/>
      <c r="K204" s="161">
        <f t="shared" si="2"/>
        <v>0</v>
      </c>
      <c r="L204" s="161">
        <v>21</v>
      </c>
      <c r="M204" s="161">
        <f t="shared" si="3"/>
        <v>0</v>
      </c>
      <c r="N204" s="161">
        <v>0</v>
      </c>
      <c r="O204" s="161">
        <f t="shared" si="4"/>
        <v>0</v>
      </c>
      <c r="P204" s="161">
        <v>0</v>
      </c>
      <c r="Q204" s="161">
        <f t="shared" si="5"/>
        <v>0</v>
      </c>
      <c r="R204" s="161"/>
      <c r="S204" s="161" t="s">
        <v>245</v>
      </c>
      <c r="T204" s="161" t="s">
        <v>362</v>
      </c>
      <c r="U204" s="161">
        <v>0</v>
      </c>
      <c r="V204" s="161">
        <f t="shared" si="6"/>
        <v>0</v>
      </c>
      <c r="W204" s="161"/>
      <c r="X204" s="161" t="s">
        <v>250</v>
      </c>
      <c r="Y204" s="151"/>
      <c r="Z204" s="151"/>
      <c r="AA204" s="151"/>
      <c r="AB204" s="151"/>
      <c r="AC204" s="151"/>
      <c r="AD204" s="151"/>
      <c r="AE204" s="151"/>
      <c r="AF204" s="151"/>
      <c r="AG204" s="151" t="s">
        <v>251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ht="22.5" outlineLevel="1" x14ac:dyDescent="0.2">
      <c r="A205" s="176">
        <v>71</v>
      </c>
      <c r="B205" s="177" t="s">
        <v>417</v>
      </c>
      <c r="C205" s="184" t="s">
        <v>418</v>
      </c>
      <c r="D205" s="178" t="s">
        <v>375</v>
      </c>
      <c r="E205" s="179">
        <v>1</v>
      </c>
      <c r="F205" s="180"/>
      <c r="G205" s="181">
        <f t="shared" si="0"/>
        <v>0</v>
      </c>
      <c r="H205" s="162"/>
      <c r="I205" s="161">
        <f t="shared" si="1"/>
        <v>0</v>
      </c>
      <c r="J205" s="162"/>
      <c r="K205" s="161">
        <f t="shared" si="2"/>
        <v>0</v>
      </c>
      <c r="L205" s="161">
        <v>21</v>
      </c>
      <c r="M205" s="161">
        <f t="shared" si="3"/>
        <v>0</v>
      </c>
      <c r="N205" s="161">
        <v>0</v>
      </c>
      <c r="O205" s="161">
        <f t="shared" si="4"/>
        <v>0</v>
      </c>
      <c r="P205" s="161">
        <v>0</v>
      </c>
      <c r="Q205" s="161">
        <f t="shared" si="5"/>
        <v>0</v>
      </c>
      <c r="R205" s="161"/>
      <c r="S205" s="161" t="s">
        <v>245</v>
      </c>
      <c r="T205" s="161" t="s">
        <v>362</v>
      </c>
      <c r="U205" s="161">
        <v>0</v>
      </c>
      <c r="V205" s="161">
        <f t="shared" si="6"/>
        <v>0</v>
      </c>
      <c r="W205" s="161"/>
      <c r="X205" s="161" t="s">
        <v>250</v>
      </c>
      <c r="Y205" s="151"/>
      <c r="Z205" s="151"/>
      <c r="AA205" s="151"/>
      <c r="AB205" s="151"/>
      <c r="AC205" s="151"/>
      <c r="AD205" s="151"/>
      <c r="AE205" s="151"/>
      <c r="AF205" s="151"/>
      <c r="AG205" s="151" t="s">
        <v>251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ht="22.5" outlineLevel="1" x14ac:dyDescent="0.2">
      <c r="A206" s="176">
        <v>72</v>
      </c>
      <c r="B206" s="177" t="s">
        <v>419</v>
      </c>
      <c r="C206" s="184" t="s">
        <v>420</v>
      </c>
      <c r="D206" s="178" t="s">
        <v>375</v>
      </c>
      <c r="E206" s="179">
        <v>1</v>
      </c>
      <c r="F206" s="180"/>
      <c r="G206" s="181">
        <f t="shared" si="0"/>
        <v>0</v>
      </c>
      <c r="H206" s="162"/>
      <c r="I206" s="161">
        <f t="shared" si="1"/>
        <v>0</v>
      </c>
      <c r="J206" s="162"/>
      <c r="K206" s="161">
        <f t="shared" si="2"/>
        <v>0</v>
      </c>
      <c r="L206" s="161">
        <v>21</v>
      </c>
      <c r="M206" s="161">
        <f t="shared" si="3"/>
        <v>0</v>
      </c>
      <c r="N206" s="161">
        <v>0</v>
      </c>
      <c r="O206" s="161">
        <f t="shared" si="4"/>
        <v>0</v>
      </c>
      <c r="P206" s="161">
        <v>0</v>
      </c>
      <c r="Q206" s="161">
        <f t="shared" si="5"/>
        <v>0</v>
      </c>
      <c r="R206" s="161"/>
      <c r="S206" s="161" t="s">
        <v>245</v>
      </c>
      <c r="T206" s="161" t="s">
        <v>362</v>
      </c>
      <c r="U206" s="161">
        <v>0</v>
      </c>
      <c r="V206" s="161">
        <f t="shared" si="6"/>
        <v>0</v>
      </c>
      <c r="W206" s="161"/>
      <c r="X206" s="161" t="s">
        <v>250</v>
      </c>
      <c r="Y206" s="151"/>
      <c r="Z206" s="151"/>
      <c r="AA206" s="151"/>
      <c r="AB206" s="151"/>
      <c r="AC206" s="151"/>
      <c r="AD206" s="151"/>
      <c r="AE206" s="151"/>
      <c r="AF206" s="151"/>
      <c r="AG206" s="151" t="s">
        <v>251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ht="22.5" outlineLevel="1" x14ac:dyDescent="0.2">
      <c r="A207" s="176">
        <v>73</v>
      </c>
      <c r="B207" s="177" t="s">
        <v>421</v>
      </c>
      <c r="C207" s="184" t="s">
        <v>422</v>
      </c>
      <c r="D207" s="178" t="s">
        <v>375</v>
      </c>
      <c r="E207" s="179">
        <v>1</v>
      </c>
      <c r="F207" s="180"/>
      <c r="G207" s="181">
        <f t="shared" si="0"/>
        <v>0</v>
      </c>
      <c r="H207" s="162"/>
      <c r="I207" s="161">
        <f t="shared" si="1"/>
        <v>0</v>
      </c>
      <c r="J207" s="162"/>
      <c r="K207" s="161">
        <f t="shared" si="2"/>
        <v>0</v>
      </c>
      <c r="L207" s="161">
        <v>21</v>
      </c>
      <c r="M207" s="161">
        <f t="shared" si="3"/>
        <v>0</v>
      </c>
      <c r="N207" s="161">
        <v>0</v>
      </c>
      <c r="O207" s="161">
        <f t="shared" si="4"/>
        <v>0</v>
      </c>
      <c r="P207" s="161">
        <v>0</v>
      </c>
      <c r="Q207" s="161">
        <f t="shared" si="5"/>
        <v>0</v>
      </c>
      <c r="R207" s="161"/>
      <c r="S207" s="161" t="s">
        <v>245</v>
      </c>
      <c r="T207" s="161" t="s">
        <v>131</v>
      </c>
      <c r="U207" s="161">
        <v>0</v>
      </c>
      <c r="V207" s="161">
        <f t="shared" si="6"/>
        <v>0</v>
      </c>
      <c r="W207" s="161"/>
      <c r="X207" s="161" t="s">
        <v>250</v>
      </c>
      <c r="Y207" s="151"/>
      <c r="Z207" s="151"/>
      <c r="AA207" s="151"/>
      <c r="AB207" s="151"/>
      <c r="AC207" s="151"/>
      <c r="AD207" s="151"/>
      <c r="AE207" s="151"/>
      <c r="AF207" s="151"/>
      <c r="AG207" s="151" t="s">
        <v>251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ht="22.5" outlineLevel="1" x14ac:dyDescent="0.2">
      <c r="A208" s="176">
        <v>74</v>
      </c>
      <c r="B208" s="177" t="s">
        <v>423</v>
      </c>
      <c r="C208" s="184" t="s">
        <v>424</v>
      </c>
      <c r="D208" s="178" t="s">
        <v>375</v>
      </c>
      <c r="E208" s="179">
        <v>2</v>
      </c>
      <c r="F208" s="180"/>
      <c r="G208" s="181">
        <f t="shared" si="0"/>
        <v>0</v>
      </c>
      <c r="H208" s="162"/>
      <c r="I208" s="161">
        <f t="shared" si="1"/>
        <v>0</v>
      </c>
      <c r="J208" s="162"/>
      <c r="K208" s="161">
        <f t="shared" si="2"/>
        <v>0</v>
      </c>
      <c r="L208" s="161">
        <v>21</v>
      </c>
      <c r="M208" s="161">
        <f t="shared" si="3"/>
        <v>0</v>
      </c>
      <c r="N208" s="161">
        <v>0</v>
      </c>
      <c r="O208" s="161">
        <f t="shared" si="4"/>
        <v>0</v>
      </c>
      <c r="P208" s="161">
        <v>0</v>
      </c>
      <c r="Q208" s="161">
        <f t="shared" si="5"/>
        <v>0</v>
      </c>
      <c r="R208" s="161"/>
      <c r="S208" s="161" t="s">
        <v>245</v>
      </c>
      <c r="T208" s="161" t="s">
        <v>131</v>
      </c>
      <c r="U208" s="161">
        <v>0</v>
      </c>
      <c r="V208" s="161">
        <f t="shared" si="6"/>
        <v>0</v>
      </c>
      <c r="W208" s="161"/>
      <c r="X208" s="161" t="s">
        <v>250</v>
      </c>
      <c r="Y208" s="151"/>
      <c r="Z208" s="151"/>
      <c r="AA208" s="151"/>
      <c r="AB208" s="151"/>
      <c r="AC208" s="151"/>
      <c r="AD208" s="151"/>
      <c r="AE208" s="151"/>
      <c r="AF208" s="151"/>
      <c r="AG208" s="151" t="s">
        <v>251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ht="33.75" outlineLevel="1" x14ac:dyDescent="0.2">
      <c r="A209" s="176">
        <v>75</v>
      </c>
      <c r="B209" s="177" t="s">
        <v>425</v>
      </c>
      <c r="C209" s="184" t="s">
        <v>426</v>
      </c>
      <c r="D209" s="178" t="s">
        <v>375</v>
      </c>
      <c r="E209" s="179">
        <v>1</v>
      </c>
      <c r="F209" s="180"/>
      <c r="G209" s="181">
        <f t="shared" si="0"/>
        <v>0</v>
      </c>
      <c r="H209" s="162"/>
      <c r="I209" s="161">
        <f t="shared" si="1"/>
        <v>0</v>
      </c>
      <c r="J209" s="162"/>
      <c r="K209" s="161">
        <f t="shared" si="2"/>
        <v>0</v>
      </c>
      <c r="L209" s="161">
        <v>21</v>
      </c>
      <c r="M209" s="161">
        <f t="shared" si="3"/>
        <v>0</v>
      </c>
      <c r="N209" s="161">
        <v>0</v>
      </c>
      <c r="O209" s="161">
        <f t="shared" si="4"/>
        <v>0</v>
      </c>
      <c r="P209" s="161">
        <v>0</v>
      </c>
      <c r="Q209" s="161">
        <f t="shared" si="5"/>
        <v>0</v>
      </c>
      <c r="R209" s="161"/>
      <c r="S209" s="161" t="s">
        <v>245</v>
      </c>
      <c r="T209" s="161" t="s">
        <v>131</v>
      </c>
      <c r="U209" s="161">
        <v>0</v>
      </c>
      <c r="V209" s="161">
        <f t="shared" si="6"/>
        <v>0</v>
      </c>
      <c r="W209" s="161"/>
      <c r="X209" s="161" t="s">
        <v>250</v>
      </c>
      <c r="Y209" s="151"/>
      <c r="Z209" s="151"/>
      <c r="AA209" s="151"/>
      <c r="AB209" s="151"/>
      <c r="AC209" s="151"/>
      <c r="AD209" s="151"/>
      <c r="AE209" s="151"/>
      <c r="AF209" s="151"/>
      <c r="AG209" s="151" t="s">
        <v>251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ht="22.5" outlineLevel="1" x14ac:dyDescent="0.2">
      <c r="A210" s="176">
        <v>76</v>
      </c>
      <c r="B210" s="177" t="s">
        <v>427</v>
      </c>
      <c r="C210" s="184" t="s">
        <v>428</v>
      </c>
      <c r="D210" s="178" t="s">
        <v>375</v>
      </c>
      <c r="E210" s="179">
        <v>1</v>
      </c>
      <c r="F210" s="180"/>
      <c r="G210" s="181">
        <f t="shared" si="0"/>
        <v>0</v>
      </c>
      <c r="H210" s="162"/>
      <c r="I210" s="161">
        <f t="shared" si="1"/>
        <v>0</v>
      </c>
      <c r="J210" s="162"/>
      <c r="K210" s="161">
        <f t="shared" si="2"/>
        <v>0</v>
      </c>
      <c r="L210" s="161">
        <v>21</v>
      </c>
      <c r="M210" s="161">
        <f t="shared" si="3"/>
        <v>0</v>
      </c>
      <c r="N210" s="161">
        <v>0</v>
      </c>
      <c r="O210" s="161">
        <f t="shared" si="4"/>
        <v>0</v>
      </c>
      <c r="P210" s="161">
        <v>0</v>
      </c>
      <c r="Q210" s="161">
        <f t="shared" si="5"/>
        <v>0</v>
      </c>
      <c r="R210" s="161"/>
      <c r="S210" s="161" t="s">
        <v>245</v>
      </c>
      <c r="T210" s="161" t="s">
        <v>131</v>
      </c>
      <c r="U210" s="161">
        <v>0</v>
      </c>
      <c r="V210" s="161">
        <f t="shared" si="6"/>
        <v>0</v>
      </c>
      <c r="W210" s="161"/>
      <c r="X210" s="161" t="s">
        <v>250</v>
      </c>
      <c r="Y210" s="151"/>
      <c r="Z210" s="151"/>
      <c r="AA210" s="151"/>
      <c r="AB210" s="151"/>
      <c r="AC210" s="151"/>
      <c r="AD210" s="151"/>
      <c r="AE210" s="151"/>
      <c r="AF210" s="151"/>
      <c r="AG210" s="151" t="s">
        <v>251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ht="22.5" outlineLevel="1" x14ac:dyDescent="0.2">
      <c r="A211" s="176">
        <v>77</v>
      </c>
      <c r="B211" s="177" t="s">
        <v>429</v>
      </c>
      <c r="C211" s="184" t="s">
        <v>430</v>
      </c>
      <c r="D211" s="178" t="s">
        <v>375</v>
      </c>
      <c r="E211" s="179">
        <v>2</v>
      </c>
      <c r="F211" s="180"/>
      <c r="G211" s="181">
        <f t="shared" si="0"/>
        <v>0</v>
      </c>
      <c r="H211" s="162"/>
      <c r="I211" s="161">
        <f t="shared" si="1"/>
        <v>0</v>
      </c>
      <c r="J211" s="162"/>
      <c r="K211" s="161">
        <f t="shared" si="2"/>
        <v>0</v>
      </c>
      <c r="L211" s="161">
        <v>21</v>
      </c>
      <c r="M211" s="161">
        <f t="shared" si="3"/>
        <v>0</v>
      </c>
      <c r="N211" s="161">
        <v>0</v>
      </c>
      <c r="O211" s="161">
        <f t="shared" si="4"/>
        <v>0</v>
      </c>
      <c r="P211" s="161">
        <v>0</v>
      </c>
      <c r="Q211" s="161">
        <f t="shared" si="5"/>
        <v>0</v>
      </c>
      <c r="R211" s="161"/>
      <c r="S211" s="161" t="s">
        <v>245</v>
      </c>
      <c r="T211" s="161" t="s">
        <v>131</v>
      </c>
      <c r="U211" s="161">
        <v>0</v>
      </c>
      <c r="V211" s="161">
        <f t="shared" si="6"/>
        <v>0</v>
      </c>
      <c r="W211" s="161"/>
      <c r="X211" s="161" t="s">
        <v>250</v>
      </c>
      <c r="Y211" s="151"/>
      <c r="Z211" s="151"/>
      <c r="AA211" s="151"/>
      <c r="AB211" s="151"/>
      <c r="AC211" s="151"/>
      <c r="AD211" s="151"/>
      <c r="AE211" s="151"/>
      <c r="AF211" s="151"/>
      <c r="AG211" s="151" t="s">
        <v>251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ht="22.5" outlineLevel="1" x14ac:dyDescent="0.2">
      <c r="A212" s="176">
        <v>78</v>
      </c>
      <c r="B212" s="177" t="s">
        <v>431</v>
      </c>
      <c r="C212" s="184" t="s">
        <v>430</v>
      </c>
      <c r="D212" s="178" t="s">
        <v>375</v>
      </c>
      <c r="E212" s="179">
        <v>2</v>
      </c>
      <c r="F212" s="180"/>
      <c r="G212" s="181">
        <f t="shared" si="0"/>
        <v>0</v>
      </c>
      <c r="H212" s="162"/>
      <c r="I212" s="161">
        <f t="shared" si="1"/>
        <v>0</v>
      </c>
      <c r="J212" s="162"/>
      <c r="K212" s="161">
        <f t="shared" si="2"/>
        <v>0</v>
      </c>
      <c r="L212" s="161">
        <v>21</v>
      </c>
      <c r="M212" s="161">
        <f t="shared" si="3"/>
        <v>0</v>
      </c>
      <c r="N212" s="161">
        <v>0</v>
      </c>
      <c r="O212" s="161">
        <f t="shared" si="4"/>
        <v>0</v>
      </c>
      <c r="P212" s="161">
        <v>0</v>
      </c>
      <c r="Q212" s="161">
        <f t="shared" si="5"/>
        <v>0</v>
      </c>
      <c r="R212" s="161"/>
      <c r="S212" s="161" t="s">
        <v>245</v>
      </c>
      <c r="T212" s="161" t="s">
        <v>131</v>
      </c>
      <c r="U212" s="161">
        <v>0</v>
      </c>
      <c r="V212" s="161">
        <f t="shared" si="6"/>
        <v>0</v>
      </c>
      <c r="W212" s="161"/>
      <c r="X212" s="161" t="s">
        <v>250</v>
      </c>
      <c r="Y212" s="151"/>
      <c r="Z212" s="151"/>
      <c r="AA212" s="151"/>
      <c r="AB212" s="151"/>
      <c r="AC212" s="151"/>
      <c r="AD212" s="151"/>
      <c r="AE212" s="151"/>
      <c r="AF212" s="151"/>
      <c r="AG212" s="151" t="s">
        <v>251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ht="22.5" outlineLevel="1" x14ac:dyDescent="0.2">
      <c r="A213" s="176">
        <v>79</v>
      </c>
      <c r="B213" s="177" t="s">
        <v>432</v>
      </c>
      <c r="C213" s="184" t="s">
        <v>433</v>
      </c>
      <c r="D213" s="178" t="s">
        <v>375</v>
      </c>
      <c r="E213" s="179">
        <v>2</v>
      </c>
      <c r="F213" s="180"/>
      <c r="G213" s="181">
        <f t="shared" si="0"/>
        <v>0</v>
      </c>
      <c r="H213" s="162"/>
      <c r="I213" s="161">
        <f t="shared" si="1"/>
        <v>0</v>
      </c>
      <c r="J213" s="162"/>
      <c r="K213" s="161">
        <f t="shared" si="2"/>
        <v>0</v>
      </c>
      <c r="L213" s="161">
        <v>21</v>
      </c>
      <c r="M213" s="161">
        <f t="shared" si="3"/>
        <v>0</v>
      </c>
      <c r="N213" s="161">
        <v>0</v>
      </c>
      <c r="O213" s="161">
        <f t="shared" si="4"/>
        <v>0</v>
      </c>
      <c r="P213" s="161">
        <v>0</v>
      </c>
      <c r="Q213" s="161">
        <f t="shared" si="5"/>
        <v>0</v>
      </c>
      <c r="R213" s="161"/>
      <c r="S213" s="161" t="s">
        <v>245</v>
      </c>
      <c r="T213" s="161" t="s">
        <v>131</v>
      </c>
      <c r="U213" s="161">
        <v>0</v>
      </c>
      <c r="V213" s="161">
        <f t="shared" si="6"/>
        <v>0</v>
      </c>
      <c r="W213" s="161"/>
      <c r="X213" s="161" t="s">
        <v>250</v>
      </c>
      <c r="Y213" s="151"/>
      <c r="Z213" s="151"/>
      <c r="AA213" s="151"/>
      <c r="AB213" s="151"/>
      <c r="AC213" s="151"/>
      <c r="AD213" s="151"/>
      <c r="AE213" s="151"/>
      <c r="AF213" s="151"/>
      <c r="AG213" s="151" t="s">
        <v>251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ht="22.5" outlineLevel="1" x14ac:dyDescent="0.2">
      <c r="A214" s="176">
        <v>80</v>
      </c>
      <c r="B214" s="177" t="s">
        <v>434</v>
      </c>
      <c r="C214" s="184" t="s">
        <v>435</v>
      </c>
      <c r="D214" s="178" t="s">
        <v>375</v>
      </c>
      <c r="E214" s="179">
        <v>3</v>
      </c>
      <c r="F214" s="180"/>
      <c r="G214" s="181">
        <f t="shared" si="0"/>
        <v>0</v>
      </c>
      <c r="H214" s="162"/>
      <c r="I214" s="161">
        <f t="shared" si="1"/>
        <v>0</v>
      </c>
      <c r="J214" s="162"/>
      <c r="K214" s="161">
        <f t="shared" si="2"/>
        <v>0</v>
      </c>
      <c r="L214" s="161">
        <v>21</v>
      </c>
      <c r="M214" s="161">
        <f t="shared" si="3"/>
        <v>0</v>
      </c>
      <c r="N214" s="161">
        <v>0</v>
      </c>
      <c r="O214" s="161">
        <f t="shared" si="4"/>
        <v>0</v>
      </c>
      <c r="P214" s="161">
        <v>0</v>
      </c>
      <c r="Q214" s="161">
        <f t="shared" si="5"/>
        <v>0</v>
      </c>
      <c r="R214" s="161"/>
      <c r="S214" s="161" t="s">
        <v>245</v>
      </c>
      <c r="T214" s="161" t="s">
        <v>131</v>
      </c>
      <c r="U214" s="161">
        <v>0</v>
      </c>
      <c r="V214" s="161">
        <f t="shared" si="6"/>
        <v>0</v>
      </c>
      <c r="W214" s="161"/>
      <c r="X214" s="161" t="s">
        <v>250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251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ht="22.5" outlineLevel="1" x14ac:dyDescent="0.2">
      <c r="A215" s="176">
        <v>81</v>
      </c>
      <c r="B215" s="177" t="s">
        <v>436</v>
      </c>
      <c r="C215" s="184" t="s">
        <v>437</v>
      </c>
      <c r="D215" s="178" t="s">
        <v>375</v>
      </c>
      <c r="E215" s="179">
        <v>2</v>
      </c>
      <c r="F215" s="180"/>
      <c r="G215" s="181">
        <f t="shared" si="0"/>
        <v>0</v>
      </c>
      <c r="H215" s="162"/>
      <c r="I215" s="161">
        <f t="shared" si="1"/>
        <v>0</v>
      </c>
      <c r="J215" s="162"/>
      <c r="K215" s="161">
        <f t="shared" si="2"/>
        <v>0</v>
      </c>
      <c r="L215" s="161">
        <v>21</v>
      </c>
      <c r="M215" s="161">
        <f t="shared" si="3"/>
        <v>0</v>
      </c>
      <c r="N215" s="161">
        <v>0</v>
      </c>
      <c r="O215" s="161">
        <f t="shared" si="4"/>
        <v>0</v>
      </c>
      <c r="P215" s="161">
        <v>0</v>
      </c>
      <c r="Q215" s="161">
        <f t="shared" si="5"/>
        <v>0</v>
      </c>
      <c r="R215" s="161"/>
      <c r="S215" s="161" t="s">
        <v>245</v>
      </c>
      <c r="T215" s="161" t="s">
        <v>131</v>
      </c>
      <c r="U215" s="161">
        <v>0</v>
      </c>
      <c r="V215" s="161">
        <f t="shared" si="6"/>
        <v>0</v>
      </c>
      <c r="W215" s="161"/>
      <c r="X215" s="161" t="s">
        <v>250</v>
      </c>
      <c r="Y215" s="151"/>
      <c r="Z215" s="151"/>
      <c r="AA215" s="151"/>
      <c r="AB215" s="151"/>
      <c r="AC215" s="151"/>
      <c r="AD215" s="151"/>
      <c r="AE215" s="151"/>
      <c r="AF215" s="151"/>
      <c r="AG215" s="151" t="s">
        <v>251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ht="22.5" outlineLevel="1" x14ac:dyDescent="0.2">
      <c r="A216" s="176">
        <v>82</v>
      </c>
      <c r="B216" s="177" t="s">
        <v>438</v>
      </c>
      <c r="C216" s="184" t="s">
        <v>439</v>
      </c>
      <c r="D216" s="178" t="s">
        <v>375</v>
      </c>
      <c r="E216" s="179">
        <v>1</v>
      </c>
      <c r="F216" s="180"/>
      <c r="G216" s="181">
        <f t="shared" si="0"/>
        <v>0</v>
      </c>
      <c r="H216" s="162"/>
      <c r="I216" s="161">
        <f t="shared" si="1"/>
        <v>0</v>
      </c>
      <c r="J216" s="162"/>
      <c r="K216" s="161">
        <f t="shared" si="2"/>
        <v>0</v>
      </c>
      <c r="L216" s="161">
        <v>21</v>
      </c>
      <c r="M216" s="161">
        <f t="shared" si="3"/>
        <v>0</v>
      </c>
      <c r="N216" s="161">
        <v>0</v>
      </c>
      <c r="O216" s="161">
        <f t="shared" si="4"/>
        <v>0</v>
      </c>
      <c r="P216" s="161">
        <v>0</v>
      </c>
      <c r="Q216" s="161">
        <f t="shared" si="5"/>
        <v>0</v>
      </c>
      <c r="R216" s="161"/>
      <c r="S216" s="161" t="s">
        <v>245</v>
      </c>
      <c r="T216" s="161" t="s">
        <v>131</v>
      </c>
      <c r="U216" s="161">
        <v>0</v>
      </c>
      <c r="V216" s="161">
        <f t="shared" si="6"/>
        <v>0</v>
      </c>
      <c r="W216" s="161"/>
      <c r="X216" s="161" t="s">
        <v>250</v>
      </c>
      <c r="Y216" s="151"/>
      <c r="Z216" s="151"/>
      <c r="AA216" s="151"/>
      <c r="AB216" s="151"/>
      <c r="AC216" s="151"/>
      <c r="AD216" s="151"/>
      <c r="AE216" s="151"/>
      <c r="AF216" s="151"/>
      <c r="AG216" s="151" t="s">
        <v>251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22.5" outlineLevel="1" x14ac:dyDescent="0.2">
      <c r="A217" s="176">
        <v>83</v>
      </c>
      <c r="B217" s="177" t="s">
        <v>440</v>
      </c>
      <c r="C217" s="184" t="s">
        <v>441</v>
      </c>
      <c r="D217" s="178" t="s">
        <v>375</v>
      </c>
      <c r="E217" s="179">
        <v>3</v>
      </c>
      <c r="F217" s="180"/>
      <c r="G217" s="181">
        <f t="shared" si="0"/>
        <v>0</v>
      </c>
      <c r="H217" s="162"/>
      <c r="I217" s="161">
        <f t="shared" si="1"/>
        <v>0</v>
      </c>
      <c r="J217" s="162"/>
      <c r="K217" s="161">
        <f t="shared" si="2"/>
        <v>0</v>
      </c>
      <c r="L217" s="161">
        <v>21</v>
      </c>
      <c r="M217" s="161">
        <f t="shared" si="3"/>
        <v>0</v>
      </c>
      <c r="N217" s="161">
        <v>0</v>
      </c>
      <c r="O217" s="161">
        <f t="shared" si="4"/>
        <v>0</v>
      </c>
      <c r="P217" s="161">
        <v>0</v>
      </c>
      <c r="Q217" s="161">
        <f t="shared" si="5"/>
        <v>0</v>
      </c>
      <c r="R217" s="161"/>
      <c r="S217" s="161" t="s">
        <v>245</v>
      </c>
      <c r="T217" s="161" t="s">
        <v>131</v>
      </c>
      <c r="U217" s="161">
        <v>0</v>
      </c>
      <c r="V217" s="161">
        <f t="shared" si="6"/>
        <v>0</v>
      </c>
      <c r="W217" s="161"/>
      <c r="X217" s="161" t="s">
        <v>250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251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ht="22.5" outlineLevel="1" x14ac:dyDescent="0.2">
      <c r="A218" s="176">
        <v>84</v>
      </c>
      <c r="B218" s="177" t="s">
        <v>442</v>
      </c>
      <c r="C218" s="184" t="s">
        <v>439</v>
      </c>
      <c r="D218" s="178" t="s">
        <v>375</v>
      </c>
      <c r="E218" s="179">
        <v>1</v>
      </c>
      <c r="F218" s="180"/>
      <c r="G218" s="181">
        <f t="shared" si="0"/>
        <v>0</v>
      </c>
      <c r="H218" s="162"/>
      <c r="I218" s="161">
        <f t="shared" si="1"/>
        <v>0</v>
      </c>
      <c r="J218" s="162"/>
      <c r="K218" s="161">
        <f t="shared" si="2"/>
        <v>0</v>
      </c>
      <c r="L218" s="161">
        <v>21</v>
      </c>
      <c r="M218" s="161">
        <f t="shared" si="3"/>
        <v>0</v>
      </c>
      <c r="N218" s="161">
        <v>0</v>
      </c>
      <c r="O218" s="161">
        <f t="shared" si="4"/>
        <v>0</v>
      </c>
      <c r="P218" s="161">
        <v>0</v>
      </c>
      <c r="Q218" s="161">
        <f t="shared" si="5"/>
        <v>0</v>
      </c>
      <c r="R218" s="161"/>
      <c r="S218" s="161" t="s">
        <v>245</v>
      </c>
      <c r="T218" s="161" t="s">
        <v>131</v>
      </c>
      <c r="U218" s="161">
        <v>0</v>
      </c>
      <c r="V218" s="161">
        <f t="shared" si="6"/>
        <v>0</v>
      </c>
      <c r="W218" s="161"/>
      <c r="X218" s="161" t="s">
        <v>250</v>
      </c>
      <c r="Y218" s="151"/>
      <c r="Z218" s="151"/>
      <c r="AA218" s="151"/>
      <c r="AB218" s="151"/>
      <c r="AC218" s="151"/>
      <c r="AD218" s="151"/>
      <c r="AE218" s="151"/>
      <c r="AF218" s="151"/>
      <c r="AG218" s="151" t="s">
        <v>251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ht="33.75" outlineLevel="1" x14ac:dyDescent="0.2">
      <c r="A219" s="176">
        <v>85</v>
      </c>
      <c r="B219" s="177" t="s">
        <v>443</v>
      </c>
      <c r="C219" s="184" t="s">
        <v>444</v>
      </c>
      <c r="D219" s="178" t="s">
        <v>375</v>
      </c>
      <c r="E219" s="179">
        <v>1</v>
      </c>
      <c r="F219" s="180"/>
      <c r="G219" s="181">
        <f t="shared" si="0"/>
        <v>0</v>
      </c>
      <c r="H219" s="162"/>
      <c r="I219" s="161">
        <f t="shared" si="1"/>
        <v>0</v>
      </c>
      <c r="J219" s="162"/>
      <c r="K219" s="161">
        <f t="shared" si="2"/>
        <v>0</v>
      </c>
      <c r="L219" s="161">
        <v>21</v>
      </c>
      <c r="M219" s="161">
        <f t="shared" si="3"/>
        <v>0</v>
      </c>
      <c r="N219" s="161">
        <v>0</v>
      </c>
      <c r="O219" s="161">
        <f t="shared" si="4"/>
        <v>0</v>
      </c>
      <c r="P219" s="161">
        <v>0</v>
      </c>
      <c r="Q219" s="161">
        <f t="shared" si="5"/>
        <v>0</v>
      </c>
      <c r="R219" s="161"/>
      <c r="S219" s="161" t="s">
        <v>245</v>
      </c>
      <c r="T219" s="161" t="s">
        <v>131</v>
      </c>
      <c r="U219" s="161">
        <v>0</v>
      </c>
      <c r="V219" s="161">
        <f t="shared" si="6"/>
        <v>0</v>
      </c>
      <c r="W219" s="161"/>
      <c r="X219" s="161" t="s">
        <v>250</v>
      </c>
      <c r="Y219" s="151"/>
      <c r="Z219" s="151"/>
      <c r="AA219" s="151"/>
      <c r="AB219" s="151"/>
      <c r="AC219" s="151"/>
      <c r="AD219" s="151"/>
      <c r="AE219" s="151"/>
      <c r="AF219" s="151"/>
      <c r="AG219" s="151" t="s">
        <v>251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ht="22.5" outlineLevel="1" x14ac:dyDescent="0.2">
      <c r="A220" s="176">
        <v>86</v>
      </c>
      <c r="B220" s="177" t="s">
        <v>445</v>
      </c>
      <c r="C220" s="184" t="s">
        <v>446</v>
      </c>
      <c r="D220" s="178" t="s">
        <v>375</v>
      </c>
      <c r="E220" s="179">
        <v>10</v>
      </c>
      <c r="F220" s="180"/>
      <c r="G220" s="181">
        <f t="shared" si="0"/>
        <v>0</v>
      </c>
      <c r="H220" s="162"/>
      <c r="I220" s="161">
        <f t="shared" si="1"/>
        <v>0</v>
      </c>
      <c r="J220" s="162"/>
      <c r="K220" s="161">
        <f t="shared" si="2"/>
        <v>0</v>
      </c>
      <c r="L220" s="161">
        <v>21</v>
      </c>
      <c r="M220" s="161">
        <f t="shared" si="3"/>
        <v>0</v>
      </c>
      <c r="N220" s="161">
        <v>0</v>
      </c>
      <c r="O220" s="161">
        <f t="shared" si="4"/>
        <v>0</v>
      </c>
      <c r="P220" s="161">
        <v>0</v>
      </c>
      <c r="Q220" s="161">
        <f t="shared" si="5"/>
        <v>0</v>
      </c>
      <c r="R220" s="161"/>
      <c r="S220" s="161" t="s">
        <v>245</v>
      </c>
      <c r="T220" s="161" t="s">
        <v>131</v>
      </c>
      <c r="U220" s="161">
        <v>0</v>
      </c>
      <c r="V220" s="161">
        <f t="shared" si="6"/>
        <v>0</v>
      </c>
      <c r="W220" s="161"/>
      <c r="X220" s="161" t="s">
        <v>250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251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ht="22.5" outlineLevel="1" x14ac:dyDescent="0.2">
      <c r="A221" s="176">
        <v>87</v>
      </c>
      <c r="B221" s="177" t="s">
        <v>447</v>
      </c>
      <c r="C221" s="184" t="s">
        <v>448</v>
      </c>
      <c r="D221" s="178" t="s">
        <v>375</v>
      </c>
      <c r="E221" s="179">
        <v>1</v>
      </c>
      <c r="F221" s="180"/>
      <c r="G221" s="181">
        <f t="shared" si="0"/>
        <v>0</v>
      </c>
      <c r="H221" s="162"/>
      <c r="I221" s="161">
        <f t="shared" si="1"/>
        <v>0</v>
      </c>
      <c r="J221" s="162"/>
      <c r="K221" s="161">
        <f t="shared" si="2"/>
        <v>0</v>
      </c>
      <c r="L221" s="161">
        <v>21</v>
      </c>
      <c r="M221" s="161">
        <f t="shared" si="3"/>
        <v>0</v>
      </c>
      <c r="N221" s="161">
        <v>0</v>
      </c>
      <c r="O221" s="161">
        <f t="shared" si="4"/>
        <v>0</v>
      </c>
      <c r="P221" s="161">
        <v>0</v>
      </c>
      <c r="Q221" s="161">
        <f t="shared" si="5"/>
        <v>0</v>
      </c>
      <c r="R221" s="161"/>
      <c r="S221" s="161" t="s">
        <v>245</v>
      </c>
      <c r="T221" s="161" t="s">
        <v>362</v>
      </c>
      <c r="U221" s="161">
        <v>0</v>
      </c>
      <c r="V221" s="161">
        <f t="shared" si="6"/>
        <v>0</v>
      </c>
      <c r="W221" s="161"/>
      <c r="X221" s="161" t="s">
        <v>250</v>
      </c>
      <c r="Y221" s="151"/>
      <c r="Z221" s="151"/>
      <c r="AA221" s="151"/>
      <c r="AB221" s="151"/>
      <c r="AC221" s="151"/>
      <c r="AD221" s="151"/>
      <c r="AE221" s="151"/>
      <c r="AF221" s="151"/>
      <c r="AG221" s="151" t="s">
        <v>251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ht="33.75" outlineLevel="1" x14ac:dyDescent="0.2">
      <c r="A222" s="176">
        <v>88</v>
      </c>
      <c r="B222" s="177" t="s">
        <v>449</v>
      </c>
      <c r="C222" s="184" t="s">
        <v>450</v>
      </c>
      <c r="D222" s="178" t="s">
        <v>375</v>
      </c>
      <c r="E222" s="179">
        <v>1</v>
      </c>
      <c r="F222" s="180"/>
      <c r="G222" s="181">
        <f t="shared" si="0"/>
        <v>0</v>
      </c>
      <c r="H222" s="162"/>
      <c r="I222" s="161">
        <f t="shared" si="1"/>
        <v>0</v>
      </c>
      <c r="J222" s="162"/>
      <c r="K222" s="161">
        <f t="shared" si="2"/>
        <v>0</v>
      </c>
      <c r="L222" s="161">
        <v>21</v>
      </c>
      <c r="M222" s="161">
        <f t="shared" si="3"/>
        <v>0</v>
      </c>
      <c r="N222" s="161">
        <v>0</v>
      </c>
      <c r="O222" s="161">
        <f t="shared" si="4"/>
        <v>0</v>
      </c>
      <c r="P222" s="161">
        <v>0</v>
      </c>
      <c r="Q222" s="161">
        <f t="shared" si="5"/>
        <v>0</v>
      </c>
      <c r="R222" s="161"/>
      <c r="S222" s="161" t="s">
        <v>245</v>
      </c>
      <c r="T222" s="161" t="s">
        <v>362</v>
      </c>
      <c r="U222" s="161">
        <v>0</v>
      </c>
      <c r="V222" s="161">
        <f t="shared" si="6"/>
        <v>0</v>
      </c>
      <c r="W222" s="161"/>
      <c r="X222" s="161" t="s">
        <v>250</v>
      </c>
      <c r="Y222" s="151"/>
      <c r="Z222" s="151"/>
      <c r="AA222" s="151"/>
      <c r="AB222" s="151"/>
      <c r="AC222" s="151"/>
      <c r="AD222" s="151"/>
      <c r="AE222" s="151"/>
      <c r="AF222" s="151"/>
      <c r="AG222" s="151" t="s">
        <v>251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ht="22.5" outlineLevel="1" x14ac:dyDescent="0.2">
      <c r="A223" s="176">
        <v>89</v>
      </c>
      <c r="B223" s="177" t="s">
        <v>451</v>
      </c>
      <c r="C223" s="184" t="s">
        <v>452</v>
      </c>
      <c r="D223" s="178" t="s">
        <v>375</v>
      </c>
      <c r="E223" s="179">
        <v>1</v>
      </c>
      <c r="F223" s="180"/>
      <c r="G223" s="181">
        <f t="shared" si="0"/>
        <v>0</v>
      </c>
      <c r="H223" s="162"/>
      <c r="I223" s="161">
        <f t="shared" si="1"/>
        <v>0</v>
      </c>
      <c r="J223" s="162"/>
      <c r="K223" s="161">
        <f t="shared" si="2"/>
        <v>0</v>
      </c>
      <c r="L223" s="161">
        <v>21</v>
      </c>
      <c r="M223" s="161">
        <f t="shared" si="3"/>
        <v>0</v>
      </c>
      <c r="N223" s="161">
        <v>0</v>
      </c>
      <c r="O223" s="161">
        <f t="shared" si="4"/>
        <v>0</v>
      </c>
      <c r="P223" s="161">
        <v>0</v>
      </c>
      <c r="Q223" s="161">
        <f t="shared" si="5"/>
        <v>0</v>
      </c>
      <c r="R223" s="161"/>
      <c r="S223" s="161" t="s">
        <v>245</v>
      </c>
      <c r="T223" s="161" t="s">
        <v>131</v>
      </c>
      <c r="U223" s="161">
        <v>0</v>
      </c>
      <c r="V223" s="161">
        <f t="shared" si="6"/>
        <v>0</v>
      </c>
      <c r="W223" s="161"/>
      <c r="X223" s="161" t="s">
        <v>250</v>
      </c>
      <c r="Y223" s="151"/>
      <c r="Z223" s="151"/>
      <c r="AA223" s="151"/>
      <c r="AB223" s="151"/>
      <c r="AC223" s="151"/>
      <c r="AD223" s="151"/>
      <c r="AE223" s="151"/>
      <c r="AF223" s="151"/>
      <c r="AG223" s="151" t="s">
        <v>251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ht="22.5" outlineLevel="1" x14ac:dyDescent="0.2">
      <c r="A224" s="176">
        <v>90</v>
      </c>
      <c r="B224" s="177" t="s">
        <v>453</v>
      </c>
      <c r="C224" s="184" t="s">
        <v>454</v>
      </c>
      <c r="D224" s="178" t="s">
        <v>375</v>
      </c>
      <c r="E224" s="179">
        <v>1</v>
      </c>
      <c r="F224" s="180"/>
      <c r="G224" s="181">
        <f t="shared" si="0"/>
        <v>0</v>
      </c>
      <c r="H224" s="162"/>
      <c r="I224" s="161">
        <f t="shared" si="1"/>
        <v>0</v>
      </c>
      <c r="J224" s="162"/>
      <c r="K224" s="161">
        <f t="shared" si="2"/>
        <v>0</v>
      </c>
      <c r="L224" s="161">
        <v>21</v>
      </c>
      <c r="M224" s="161">
        <f t="shared" si="3"/>
        <v>0</v>
      </c>
      <c r="N224" s="161">
        <v>0</v>
      </c>
      <c r="O224" s="161">
        <f t="shared" si="4"/>
        <v>0</v>
      </c>
      <c r="P224" s="161">
        <v>0</v>
      </c>
      <c r="Q224" s="161">
        <f t="shared" si="5"/>
        <v>0</v>
      </c>
      <c r="R224" s="161"/>
      <c r="S224" s="161" t="s">
        <v>245</v>
      </c>
      <c r="T224" s="161" t="s">
        <v>131</v>
      </c>
      <c r="U224" s="161">
        <v>0</v>
      </c>
      <c r="V224" s="161">
        <f t="shared" si="6"/>
        <v>0</v>
      </c>
      <c r="W224" s="161"/>
      <c r="X224" s="161" t="s">
        <v>250</v>
      </c>
      <c r="Y224" s="151"/>
      <c r="Z224" s="151"/>
      <c r="AA224" s="151"/>
      <c r="AB224" s="151"/>
      <c r="AC224" s="151"/>
      <c r="AD224" s="151"/>
      <c r="AE224" s="151"/>
      <c r="AF224" s="151"/>
      <c r="AG224" s="151" t="s">
        <v>251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ht="22.5" outlineLevel="1" x14ac:dyDescent="0.2">
      <c r="A225" s="176">
        <v>91</v>
      </c>
      <c r="B225" s="177" t="s">
        <v>455</v>
      </c>
      <c r="C225" s="184" t="s">
        <v>456</v>
      </c>
      <c r="D225" s="178" t="s">
        <v>375</v>
      </c>
      <c r="E225" s="179">
        <v>1</v>
      </c>
      <c r="F225" s="180"/>
      <c r="G225" s="181">
        <f t="shared" si="0"/>
        <v>0</v>
      </c>
      <c r="H225" s="162"/>
      <c r="I225" s="161">
        <f t="shared" si="1"/>
        <v>0</v>
      </c>
      <c r="J225" s="162"/>
      <c r="K225" s="161">
        <f t="shared" si="2"/>
        <v>0</v>
      </c>
      <c r="L225" s="161">
        <v>21</v>
      </c>
      <c r="M225" s="161">
        <f t="shared" si="3"/>
        <v>0</v>
      </c>
      <c r="N225" s="161">
        <v>0</v>
      </c>
      <c r="O225" s="161">
        <f t="shared" si="4"/>
        <v>0</v>
      </c>
      <c r="P225" s="161">
        <v>0</v>
      </c>
      <c r="Q225" s="161">
        <f t="shared" si="5"/>
        <v>0</v>
      </c>
      <c r="R225" s="161"/>
      <c r="S225" s="161" t="s">
        <v>245</v>
      </c>
      <c r="T225" s="161" t="s">
        <v>131</v>
      </c>
      <c r="U225" s="161">
        <v>0</v>
      </c>
      <c r="V225" s="161">
        <f t="shared" si="6"/>
        <v>0</v>
      </c>
      <c r="W225" s="161"/>
      <c r="X225" s="161" t="s">
        <v>250</v>
      </c>
      <c r="Y225" s="151"/>
      <c r="Z225" s="151"/>
      <c r="AA225" s="151"/>
      <c r="AB225" s="151"/>
      <c r="AC225" s="151"/>
      <c r="AD225" s="151"/>
      <c r="AE225" s="151"/>
      <c r="AF225" s="151"/>
      <c r="AG225" s="151" t="s">
        <v>251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x14ac:dyDescent="0.2">
      <c r="A226" s="164" t="s">
        <v>125</v>
      </c>
      <c r="B226" s="165" t="s">
        <v>65</v>
      </c>
      <c r="C226" s="183" t="s">
        <v>66</v>
      </c>
      <c r="D226" s="166"/>
      <c r="E226" s="167"/>
      <c r="F226" s="168"/>
      <c r="G226" s="169">
        <f>SUMIF(AG227:AG244,"&lt;&gt;NOR",G227:G244)</f>
        <v>0</v>
      </c>
      <c r="H226" s="163"/>
      <c r="I226" s="163">
        <f>SUM(I227:I244)</f>
        <v>0</v>
      </c>
      <c r="J226" s="163"/>
      <c r="K226" s="163">
        <f>SUM(K227:K244)</f>
        <v>0</v>
      </c>
      <c r="L226" s="163"/>
      <c r="M226" s="163">
        <f>SUM(M227:M244)</f>
        <v>0</v>
      </c>
      <c r="N226" s="163"/>
      <c r="O226" s="163">
        <f>SUM(O227:O244)</f>
        <v>23.56</v>
      </c>
      <c r="P226" s="163"/>
      <c r="Q226" s="163">
        <f>SUM(Q227:Q244)</f>
        <v>0</v>
      </c>
      <c r="R226" s="163"/>
      <c r="S226" s="163"/>
      <c r="T226" s="163"/>
      <c r="U226" s="163"/>
      <c r="V226" s="163">
        <f>SUM(V227:V244)</f>
        <v>522.94000000000005</v>
      </c>
      <c r="W226" s="163"/>
      <c r="X226" s="163"/>
      <c r="AG226" t="s">
        <v>126</v>
      </c>
    </row>
    <row r="227" spans="1:60" outlineLevel="1" x14ac:dyDescent="0.2">
      <c r="A227" s="170">
        <v>92</v>
      </c>
      <c r="B227" s="171" t="s">
        <v>457</v>
      </c>
      <c r="C227" s="185" t="s">
        <v>458</v>
      </c>
      <c r="D227" s="172" t="s">
        <v>159</v>
      </c>
      <c r="E227" s="173">
        <v>1240</v>
      </c>
      <c r="F227" s="174"/>
      <c r="G227" s="175">
        <f>ROUND(E227*F227,2)</f>
        <v>0</v>
      </c>
      <c r="H227" s="162"/>
      <c r="I227" s="161">
        <f>ROUND(E227*H227,2)</f>
        <v>0</v>
      </c>
      <c r="J227" s="162"/>
      <c r="K227" s="161">
        <f>ROUND(E227*J227,2)</f>
        <v>0</v>
      </c>
      <c r="L227" s="161">
        <v>21</v>
      </c>
      <c r="M227" s="161">
        <f>G227*(1+L227/100)</f>
        <v>0</v>
      </c>
      <c r="N227" s="161">
        <v>1.8380000000000001E-2</v>
      </c>
      <c r="O227" s="161">
        <f>ROUND(E227*N227,2)</f>
        <v>22.79</v>
      </c>
      <c r="P227" s="161">
        <v>0</v>
      </c>
      <c r="Q227" s="161">
        <f>ROUND(E227*P227,2)</f>
        <v>0</v>
      </c>
      <c r="R227" s="161"/>
      <c r="S227" s="161" t="s">
        <v>130</v>
      </c>
      <c r="T227" s="161" t="s">
        <v>362</v>
      </c>
      <c r="U227" s="161">
        <v>0.13</v>
      </c>
      <c r="V227" s="161">
        <f>ROUND(E227*U227,2)</f>
        <v>161.19999999999999</v>
      </c>
      <c r="W227" s="161"/>
      <c r="X227" s="161" t="s">
        <v>161</v>
      </c>
      <c r="Y227" s="151"/>
      <c r="Z227" s="151"/>
      <c r="AA227" s="151"/>
      <c r="AB227" s="151"/>
      <c r="AC227" s="151"/>
      <c r="AD227" s="151"/>
      <c r="AE227" s="151"/>
      <c r="AF227" s="151"/>
      <c r="AG227" s="151" t="s">
        <v>162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8"/>
      <c r="B228" s="159"/>
      <c r="C228" s="196" t="s">
        <v>459</v>
      </c>
      <c r="D228" s="189"/>
      <c r="E228" s="190">
        <v>1240</v>
      </c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6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164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ht="22.5" outlineLevel="1" x14ac:dyDescent="0.2">
      <c r="A229" s="170">
        <v>93</v>
      </c>
      <c r="B229" s="171" t="s">
        <v>460</v>
      </c>
      <c r="C229" s="185" t="s">
        <v>461</v>
      </c>
      <c r="D229" s="172" t="s">
        <v>159</v>
      </c>
      <c r="E229" s="173">
        <v>2480</v>
      </c>
      <c r="F229" s="174"/>
      <c r="G229" s="175">
        <f>ROUND(E229*F229,2)</f>
        <v>0</v>
      </c>
      <c r="H229" s="162"/>
      <c r="I229" s="161">
        <f>ROUND(E229*H229,2)</f>
        <v>0</v>
      </c>
      <c r="J229" s="162"/>
      <c r="K229" s="161">
        <f>ROUND(E229*J229,2)</f>
        <v>0</v>
      </c>
      <c r="L229" s="161">
        <v>21</v>
      </c>
      <c r="M229" s="161">
        <f>G229*(1+L229/100)</f>
        <v>0</v>
      </c>
      <c r="N229" s="161">
        <v>0</v>
      </c>
      <c r="O229" s="161">
        <f>ROUND(E229*N229,2)</f>
        <v>0</v>
      </c>
      <c r="P229" s="161">
        <v>0</v>
      </c>
      <c r="Q229" s="161">
        <f>ROUND(E229*P229,2)</f>
        <v>0</v>
      </c>
      <c r="R229" s="161"/>
      <c r="S229" s="161" t="s">
        <v>130</v>
      </c>
      <c r="T229" s="161" t="s">
        <v>160</v>
      </c>
      <c r="U229" s="161">
        <v>0</v>
      </c>
      <c r="V229" s="161">
        <f>ROUND(E229*U229,2)</f>
        <v>0</v>
      </c>
      <c r="W229" s="161"/>
      <c r="X229" s="161" t="s">
        <v>161</v>
      </c>
      <c r="Y229" s="151"/>
      <c r="Z229" s="151"/>
      <c r="AA229" s="151"/>
      <c r="AB229" s="151"/>
      <c r="AC229" s="151"/>
      <c r="AD229" s="151"/>
      <c r="AE229" s="151"/>
      <c r="AF229" s="151"/>
      <c r="AG229" s="151" t="s">
        <v>162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96" t="s">
        <v>462</v>
      </c>
      <c r="D230" s="189"/>
      <c r="E230" s="190">
        <v>2480</v>
      </c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164</v>
      </c>
      <c r="AH230" s="151">
        <v>5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70">
        <v>94</v>
      </c>
      <c r="B231" s="171" t="s">
        <v>463</v>
      </c>
      <c r="C231" s="185" t="s">
        <v>464</v>
      </c>
      <c r="D231" s="172" t="s">
        <v>159</v>
      </c>
      <c r="E231" s="173">
        <v>1240</v>
      </c>
      <c r="F231" s="174"/>
      <c r="G231" s="175">
        <f>ROUND(E231*F231,2)</f>
        <v>0</v>
      </c>
      <c r="H231" s="162"/>
      <c r="I231" s="161">
        <f>ROUND(E231*H231,2)</f>
        <v>0</v>
      </c>
      <c r="J231" s="162"/>
      <c r="K231" s="161">
        <f>ROUND(E231*J231,2)</f>
        <v>0</v>
      </c>
      <c r="L231" s="161">
        <v>21</v>
      </c>
      <c r="M231" s="161">
        <f>G231*(1+L231/100)</f>
        <v>0</v>
      </c>
      <c r="N231" s="161">
        <v>0</v>
      </c>
      <c r="O231" s="161">
        <f>ROUND(E231*N231,2)</f>
        <v>0</v>
      </c>
      <c r="P231" s="161">
        <v>0</v>
      </c>
      <c r="Q231" s="161">
        <f>ROUND(E231*P231,2)</f>
        <v>0</v>
      </c>
      <c r="R231" s="161"/>
      <c r="S231" s="161" t="s">
        <v>130</v>
      </c>
      <c r="T231" s="161" t="s">
        <v>362</v>
      </c>
      <c r="U231" s="161">
        <v>0.10199999999999999</v>
      </c>
      <c r="V231" s="161">
        <f>ROUND(E231*U231,2)</f>
        <v>126.48</v>
      </c>
      <c r="W231" s="161"/>
      <c r="X231" s="161" t="s">
        <v>161</v>
      </c>
      <c r="Y231" s="151"/>
      <c r="Z231" s="151"/>
      <c r="AA231" s="151"/>
      <c r="AB231" s="151"/>
      <c r="AC231" s="151"/>
      <c r="AD231" s="151"/>
      <c r="AE231" s="151"/>
      <c r="AF231" s="151"/>
      <c r="AG231" s="151" t="s">
        <v>162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6" t="s">
        <v>465</v>
      </c>
      <c r="D232" s="189"/>
      <c r="E232" s="190">
        <v>1240</v>
      </c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6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164</v>
      </c>
      <c r="AH232" s="151">
        <v>5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70">
        <v>95</v>
      </c>
      <c r="B233" s="171" t="s">
        <v>466</v>
      </c>
      <c r="C233" s="185" t="s">
        <v>467</v>
      </c>
      <c r="D233" s="172" t="s">
        <v>159</v>
      </c>
      <c r="E233" s="173">
        <v>584</v>
      </c>
      <c r="F233" s="174"/>
      <c r="G233" s="175">
        <f>ROUND(E233*F233,2)</f>
        <v>0</v>
      </c>
      <c r="H233" s="162"/>
      <c r="I233" s="161">
        <f>ROUND(E233*H233,2)</f>
        <v>0</v>
      </c>
      <c r="J233" s="162"/>
      <c r="K233" s="161">
        <f>ROUND(E233*J233,2)</f>
        <v>0</v>
      </c>
      <c r="L233" s="161">
        <v>21</v>
      </c>
      <c r="M233" s="161">
        <f>G233*(1+L233/100)</f>
        <v>0</v>
      </c>
      <c r="N233" s="161">
        <v>1.2099999999999999E-3</v>
      </c>
      <c r="O233" s="161">
        <f>ROUND(E233*N233,2)</f>
        <v>0.71</v>
      </c>
      <c r="P233" s="161">
        <v>0</v>
      </c>
      <c r="Q233" s="161">
        <f>ROUND(E233*P233,2)</f>
        <v>0</v>
      </c>
      <c r="R233" s="161"/>
      <c r="S233" s="161" t="s">
        <v>130</v>
      </c>
      <c r="T233" s="161" t="s">
        <v>362</v>
      </c>
      <c r="U233" s="161">
        <v>0.17699999999999999</v>
      </c>
      <c r="V233" s="161">
        <f>ROUND(E233*U233,2)</f>
        <v>103.37</v>
      </c>
      <c r="W233" s="161"/>
      <c r="X233" s="161" t="s">
        <v>161</v>
      </c>
      <c r="Y233" s="151"/>
      <c r="Z233" s="151"/>
      <c r="AA233" s="151"/>
      <c r="AB233" s="151"/>
      <c r="AC233" s="151"/>
      <c r="AD233" s="151"/>
      <c r="AE233" s="151"/>
      <c r="AF233" s="151"/>
      <c r="AG233" s="151" t="s">
        <v>162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96" t="s">
        <v>468</v>
      </c>
      <c r="D234" s="189"/>
      <c r="E234" s="190">
        <v>434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164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96" t="s">
        <v>469</v>
      </c>
      <c r="D235" s="189"/>
      <c r="E235" s="190">
        <v>150</v>
      </c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6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164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70">
        <v>96</v>
      </c>
      <c r="B236" s="171" t="s">
        <v>470</v>
      </c>
      <c r="C236" s="185" t="s">
        <v>471</v>
      </c>
      <c r="D236" s="172" t="s">
        <v>159</v>
      </c>
      <c r="E236" s="173">
        <v>1240</v>
      </c>
      <c r="F236" s="174"/>
      <c r="G236" s="175">
        <f>ROUND(E236*F236,2)</f>
        <v>0</v>
      </c>
      <c r="H236" s="162"/>
      <c r="I236" s="161">
        <f>ROUND(E236*H236,2)</f>
        <v>0</v>
      </c>
      <c r="J236" s="162"/>
      <c r="K236" s="161">
        <f>ROUND(E236*J236,2)</f>
        <v>0</v>
      </c>
      <c r="L236" s="161">
        <v>21</v>
      </c>
      <c r="M236" s="161">
        <f>G236*(1+L236/100)</f>
        <v>0</v>
      </c>
      <c r="N236" s="161">
        <v>0</v>
      </c>
      <c r="O236" s="161">
        <f>ROUND(E236*N236,2)</f>
        <v>0</v>
      </c>
      <c r="P236" s="161">
        <v>0</v>
      </c>
      <c r="Q236" s="161">
        <f>ROUND(E236*P236,2)</f>
        <v>0</v>
      </c>
      <c r="R236" s="161"/>
      <c r="S236" s="161" t="s">
        <v>130</v>
      </c>
      <c r="T236" s="161" t="s">
        <v>160</v>
      </c>
      <c r="U236" s="161">
        <v>3.0300000000000001E-2</v>
      </c>
      <c r="V236" s="161">
        <f>ROUND(E236*U236,2)</f>
        <v>37.57</v>
      </c>
      <c r="W236" s="161"/>
      <c r="X236" s="161" t="s">
        <v>161</v>
      </c>
      <c r="Y236" s="151"/>
      <c r="Z236" s="151"/>
      <c r="AA236" s="151"/>
      <c r="AB236" s="151"/>
      <c r="AC236" s="151"/>
      <c r="AD236" s="151"/>
      <c r="AE236" s="151"/>
      <c r="AF236" s="151"/>
      <c r="AG236" s="151" t="s">
        <v>162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196" t="s">
        <v>465</v>
      </c>
      <c r="D237" s="189"/>
      <c r="E237" s="190">
        <v>1240</v>
      </c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61"/>
      <c r="X237" s="16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164</v>
      </c>
      <c r="AH237" s="151">
        <v>5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70">
        <v>97</v>
      </c>
      <c r="B238" s="171" t="s">
        <v>472</v>
      </c>
      <c r="C238" s="185" t="s">
        <v>473</v>
      </c>
      <c r="D238" s="172" t="s">
        <v>159</v>
      </c>
      <c r="E238" s="173">
        <v>1240</v>
      </c>
      <c r="F238" s="174"/>
      <c r="G238" s="175">
        <f>ROUND(E238*F238,2)</f>
        <v>0</v>
      </c>
      <c r="H238" s="162"/>
      <c r="I238" s="161">
        <f>ROUND(E238*H238,2)</f>
        <v>0</v>
      </c>
      <c r="J238" s="162"/>
      <c r="K238" s="161">
        <f>ROUND(E238*J238,2)</f>
        <v>0</v>
      </c>
      <c r="L238" s="161">
        <v>21</v>
      </c>
      <c r="M238" s="161">
        <f>G238*(1+L238/100)</f>
        <v>0</v>
      </c>
      <c r="N238" s="161">
        <v>5.0000000000000002E-5</v>
      </c>
      <c r="O238" s="161">
        <f>ROUND(E238*N238,2)</f>
        <v>0.06</v>
      </c>
      <c r="P238" s="161">
        <v>0</v>
      </c>
      <c r="Q238" s="161">
        <f>ROUND(E238*P238,2)</f>
        <v>0</v>
      </c>
      <c r="R238" s="161"/>
      <c r="S238" s="161" t="s">
        <v>130</v>
      </c>
      <c r="T238" s="161" t="s">
        <v>160</v>
      </c>
      <c r="U238" s="161">
        <v>0</v>
      </c>
      <c r="V238" s="161">
        <f>ROUND(E238*U238,2)</f>
        <v>0</v>
      </c>
      <c r="W238" s="161"/>
      <c r="X238" s="161" t="s">
        <v>161</v>
      </c>
      <c r="Y238" s="151"/>
      <c r="Z238" s="151"/>
      <c r="AA238" s="151"/>
      <c r="AB238" s="151"/>
      <c r="AC238" s="151"/>
      <c r="AD238" s="151"/>
      <c r="AE238" s="151"/>
      <c r="AF238" s="151"/>
      <c r="AG238" s="151" t="s">
        <v>162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96" t="s">
        <v>474</v>
      </c>
      <c r="D239" s="189"/>
      <c r="E239" s="190">
        <v>1240</v>
      </c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6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164</v>
      </c>
      <c r="AH239" s="151">
        <v>5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70">
        <v>98</v>
      </c>
      <c r="B240" s="171" t="s">
        <v>475</v>
      </c>
      <c r="C240" s="185" t="s">
        <v>476</v>
      </c>
      <c r="D240" s="172" t="s">
        <v>159</v>
      </c>
      <c r="E240" s="173">
        <v>1240</v>
      </c>
      <c r="F240" s="174"/>
      <c r="G240" s="175">
        <f>ROUND(E240*F240,2)</f>
        <v>0</v>
      </c>
      <c r="H240" s="162"/>
      <c r="I240" s="161">
        <f>ROUND(E240*H240,2)</f>
        <v>0</v>
      </c>
      <c r="J240" s="162"/>
      <c r="K240" s="161">
        <f>ROUND(E240*J240,2)</f>
        <v>0</v>
      </c>
      <c r="L240" s="161">
        <v>21</v>
      </c>
      <c r="M240" s="161">
        <f>G240*(1+L240/100)</f>
        <v>0</v>
      </c>
      <c r="N240" s="161">
        <v>0</v>
      </c>
      <c r="O240" s="161">
        <f>ROUND(E240*N240,2)</f>
        <v>0</v>
      </c>
      <c r="P240" s="161">
        <v>0</v>
      </c>
      <c r="Q240" s="161">
        <f>ROUND(E240*P240,2)</f>
        <v>0</v>
      </c>
      <c r="R240" s="161"/>
      <c r="S240" s="161" t="s">
        <v>130</v>
      </c>
      <c r="T240" s="161" t="s">
        <v>160</v>
      </c>
      <c r="U240" s="161">
        <v>1.7999999999999999E-2</v>
      </c>
      <c r="V240" s="161">
        <f>ROUND(E240*U240,2)</f>
        <v>22.32</v>
      </c>
      <c r="W240" s="161"/>
      <c r="X240" s="161" t="s">
        <v>161</v>
      </c>
      <c r="Y240" s="151"/>
      <c r="Z240" s="151"/>
      <c r="AA240" s="151"/>
      <c r="AB240" s="151"/>
      <c r="AC240" s="151"/>
      <c r="AD240" s="151"/>
      <c r="AE240" s="151"/>
      <c r="AF240" s="151"/>
      <c r="AG240" s="151" t="s">
        <v>162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6" t="s">
        <v>474</v>
      </c>
      <c r="D241" s="189"/>
      <c r="E241" s="190">
        <v>1240</v>
      </c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6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164</v>
      </c>
      <c r="AH241" s="151">
        <v>5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70">
        <v>99</v>
      </c>
      <c r="B242" s="171" t="s">
        <v>477</v>
      </c>
      <c r="C242" s="185" t="s">
        <v>478</v>
      </c>
      <c r="D242" s="172" t="s">
        <v>479</v>
      </c>
      <c r="E242" s="173">
        <v>36</v>
      </c>
      <c r="F242" s="174"/>
      <c r="G242" s="175">
        <f>ROUND(E242*F242,2)</f>
        <v>0</v>
      </c>
      <c r="H242" s="162"/>
      <c r="I242" s="161">
        <f>ROUND(E242*H242,2)</f>
        <v>0</v>
      </c>
      <c r="J242" s="162"/>
      <c r="K242" s="161">
        <f>ROUND(E242*J242,2)</f>
        <v>0</v>
      </c>
      <c r="L242" s="161">
        <v>21</v>
      </c>
      <c r="M242" s="161">
        <f>G242*(1+L242/100)</f>
        <v>0</v>
      </c>
      <c r="N242" s="161">
        <v>0</v>
      </c>
      <c r="O242" s="161">
        <f>ROUND(E242*N242,2)</f>
        <v>0</v>
      </c>
      <c r="P242" s="161">
        <v>0</v>
      </c>
      <c r="Q242" s="161">
        <f>ROUND(E242*P242,2)</f>
        <v>0</v>
      </c>
      <c r="R242" s="161"/>
      <c r="S242" s="161" t="s">
        <v>130</v>
      </c>
      <c r="T242" s="161" t="s">
        <v>362</v>
      </c>
      <c r="U242" s="161">
        <v>2</v>
      </c>
      <c r="V242" s="161">
        <f>ROUND(E242*U242,2)</f>
        <v>72</v>
      </c>
      <c r="W242" s="161"/>
      <c r="X242" s="161" t="s">
        <v>161</v>
      </c>
      <c r="Y242" s="151"/>
      <c r="Z242" s="151"/>
      <c r="AA242" s="151"/>
      <c r="AB242" s="151"/>
      <c r="AC242" s="151"/>
      <c r="AD242" s="151"/>
      <c r="AE242" s="151"/>
      <c r="AF242" s="151"/>
      <c r="AG242" s="151" t="s">
        <v>162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196" t="s">
        <v>480</v>
      </c>
      <c r="D243" s="189"/>
      <c r="E243" s="190">
        <v>12</v>
      </c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61"/>
      <c r="X243" s="16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164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22.5" outlineLevel="1" x14ac:dyDescent="0.2">
      <c r="A244" s="158"/>
      <c r="B244" s="159"/>
      <c r="C244" s="196" t="s">
        <v>481</v>
      </c>
      <c r="D244" s="189"/>
      <c r="E244" s="190">
        <v>24</v>
      </c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6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164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ht="25.5" x14ac:dyDescent="0.2">
      <c r="A245" s="164" t="s">
        <v>125</v>
      </c>
      <c r="B245" s="165" t="s">
        <v>67</v>
      </c>
      <c r="C245" s="183" t="s">
        <v>68</v>
      </c>
      <c r="D245" s="166"/>
      <c r="E245" s="167"/>
      <c r="F245" s="168"/>
      <c r="G245" s="169">
        <f>SUMIF(AG246:AG246,"&lt;&gt;NOR",G246:G246)</f>
        <v>0</v>
      </c>
      <c r="H245" s="163"/>
      <c r="I245" s="163">
        <f>SUM(I246:I246)</f>
        <v>0</v>
      </c>
      <c r="J245" s="163"/>
      <c r="K245" s="163">
        <f>SUM(K246:K246)</f>
        <v>0</v>
      </c>
      <c r="L245" s="163"/>
      <c r="M245" s="163">
        <f>SUM(M246:M246)</f>
        <v>0</v>
      </c>
      <c r="N245" s="163"/>
      <c r="O245" s="163">
        <f>SUM(O246:O246)</f>
        <v>0</v>
      </c>
      <c r="P245" s="163"/>
      <c r="Q245" s="163">
        <f>SUM(Q246:Q246)</f>
        <v>0</v>
      </c>
      <c r="R245" s="163"/>
      <c r="S245" s="163"/>
      <c r="T245" s="163"/>
      <c r="U245" s="163"/>
      <c r="V245" s="163">
        <f>SUM(V246:V246)</f>
        <v>36.96</v>
      </c>
      <c r="W245" s="163"/>
      <c r="X245" s="163"/>
      <c r="AG245" t="s">
        <v>126</v>
      </c>
    </row>
    <row r="246" spans="1:60" outlineLevel="1" x14ac:dyDescent="0.2">
      <c r="A246" s="176">
        <v>100</v>
      </c>
      <c r="B246" s="177" t="s">
        <v>482</v>
      </c>
      <c r="C246" s="184" t="s">
        <v>483</v>
      </c>
      <c r="D246" s="178" t="s">
        <v>159</v>
      </c>
      <c r="E246" s="179">
        <v>120</v>
      </c>
      <c r="F246" s="180"/>
      <c r="G246" s="181">
        <f>ROUND(E246*F246,2)</f>
        <v>0</v>
      </c>
      <c r="H246" s="162"/>
      <c r="I246" s="161">
        <f>ROUND(E246*H246,2)</f>
        <v>0</v>
      </c>
      <c r="J246" s="162"/>
      <c r="K246" s="161">
        <f>ROUND(E246*J246,2)</f>
        <v>0</v>
      </c>
      <c r="L246" s="161">
        <v>21</v>
      </c>
      <c r="M246" s="161">
        <f>G246*(1+L246/100)</f>
        <v>0</v>
      </c>
      <c r="N246" s="161">
        <v>4.0000000000000003E-5</v>
      </c>
      <c r="O246" s="161">
        <f>ROUND(E246*N246,2)</f>
        <v>0</v>
      </c>
      <c r="P246" s="161">
        <v>0</v>
      </c>
      <c r="Q246" s="161">
        <f>ROUND(E246*P246,2)</f>
        <v>0</v>
      </c>
      <c r="R246" s="161"/>
      <c r="S246" s="161" t="s">
        <v>130</v>
      </c>
      <c r="T246" s="161" t="s">
        <v>160</v>
      </c>
      <c r="U246" s="161">
        <v>0.308</v>
      </c>
      <c r="V246" s="161">
        <f>ROUND(E246*U246,2)</f>
        <v>36.96</v>
      </c>
      <c r="W246" s="161"/>
      <c r="X246" s="161" t="s">
        <v>161</v>
      </c>
      <c r="Y246" s="151"/>
      <c r="Z246" s="151"/>
      <c r="AA246" s="151"/>
      <c r="AB246" s="151"/>
      <c r="AC246" s="151"/>
      <c r="AD246" s="151"/>
      <c r="AE246" s="151"/>
      <c r="AF246" s="151"/>
      <c r="AG246" s="151" t="s">
        <v>162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x14ac:dyDescent="0.2">
      <c r="A247" s="164" t="s">
        <v>125</v>
      </c>
      <c r="B247" s="165" t="s">
        <v>69</v>
      </c>
      <c r="C247" s="183" t="s">
        <v>70</v>
      </c>
      <c r="D247" s="166"/>
      <c r="E247" s="167"/>
      <c r="F247" s="168"/>
      <c r="G247" s="169">
        <f>SUMIF(AG248:AG286,"&lt;&gt;NOR",G248:G286)</f>
        <v>0</v>
      </c>
      <c r="H247" s="163"/>
      <c r="I247" s="163">
        <f>SUM(I248:I286)</f>
        <v>0</v>
      </c>
      <c r="J247" s="163"/>
      <c r="K247" s="163">
        <f>SUM(K248:K286)</f>
        <v>0</v>
      </c>
      <c r="L247" s="163"/>
      <c r="M247" s="163">
        <f>SUM(M248:M286)</f>
        <v>0</v>
      </c>
      <c r="N247" s="163"/>
      <c r="O247" s="163">
        <f>SUM(O248:O286)</f>
        <v>0.33999999999999997</v>
      </c>
      <c r="P247" s="163"/>
      <c r="Q247" s="163">
        <f>SUM(Q248:Q286)</f>
        <v>37.86</v>
      </c>
      <c r="R247" s="163"/>
      <c r="S247" s="163"/>
      <c r="T247" s="163"/>
      <c r="U247" s="163"/>
      <c r="V247" s="163">
        <f>SUM(V248:V286)</f>
        <v>234.3</v>
      </c>
      <c r="W247" s="163"/>
      <c r="X247" s="163"/>
      <c r="AG247" t="s">
        <v>126</v>
      </c>
    </row>
    <row r="248" spans="1:60" outlineLevel="1" x14ac:dyDescent="0.2">
      <c r="A248" s="170">
        <v>101</v>
      </c>
      <c r="B248" s="171" t="s">
        <v>484</v>
      </c>
      <c r="C248" s="185" t="s">
        <v>485</v>
      </c>
      <c r="D248" s="172" t="s">
        <v>169</v>
      </c>
      <c r="E248" s="173">
        <v>2.016</v>
      </c>
      <c r="F248" s="174"/>
      <c r="G248" s="175">
        <f>ROUND(E248*F248,2)</f>
        <v>0</v>
      </c>
      <c r="H248" s="162"/>
      <c r="I248" s="161">
        <f>ROUND(E248*H248,2)</f>
        <v>0</v>
      </c>
      <c r="J248" s="162"/>
      <c r="K248" s="161">
        <f>ROUND(E248*J248,2)</f>
        <v>0</v>
      </c>
      <c r="L248" s="161">
        <v>21</v>
      </c>
      <c r="M248" s="161">
        <f>G248*(1+L248/100)</f>
        <v>0</v>
      </c>
      <c r="N248" s="161">
        <v>1.2800000000000001E-3</v>
      </c>
      <c r="O248" s="161">
        <f>ROUND(E248*N248,2)</f>
        <v>0</v>
      </c>
      <c r="P248" s="161">
        <v>1.8</v>
      </c>
      <c r="Q248" s="161">
        <f>ROUND(E248*P248,2)</f>
        <v>3.63</v>
      </c>
      <c r="R248" s="161"/>
      <c r="S248" s="161" t="s">
        <v>130</v>
      </c>
      <c r="T248" s="161" t="s">
        <v>160</v>
      </c>
      <c r="U248" s="161">
        <v>1.52</v>
      </c>
      <c r="V248" s="161">
        <f>ROUND(E248*U248,2)</f>
        <v>3.06</v>
      </c>
      <c r="W248" s="161"/>
      <c r="X248" s="161" t="s">
        <v>161</v>
      </c>
      <c r="Y248" s="151"/>
      <c r="Z248" s="151"/>
      <c r="AA248" s="151"/>
      <c r="AB248" s="151"/>
      <c r="AC248" s="151"/>
      <c r="AD248" s="151"/>
      <c r="AE248" s="151"/>
      <c r="AF248" s="151"/>
      <c r="AG248" s="151" t="s">
        <v>162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96" t="s">
        <v>486</v>
      </c>
      <c r="D249" s="189"/>
      <c r="E249" s="190">
        <v>2.016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164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70">
        <v>102</v>
      </c>
      <c r="B250" s="171" t="s">
        <v>487</v>
      </c>
      <c r="C250" s="185" t="s">
        <v>488</v>
      </c>
      <c r="D250" s="172" t="s">
        <v>169</v>
      </c>
      <c r="E250" s="173">
        <v>2.2781500000000001</v>
      </c>
      <c r="F250" s="174"/>
      <c r="G250" s="175">
        <f>ROUND(E250*F250,2)</f>
        <v>0</v>
      </c>
      <c r="H250" s="162"/>
      <c r="I250" s="161">
        <f>ROUND(E250*H250,2)</f>
        <v>0</v>
      </c>
      <c r="J250" s="162"/>
      <c r="K250" s="161">
        <f>ROUND(E250*J250,2)</f>
        <v>0</v>
      </c>
      <c r="L250" s="161">
        <v>21</v>
      </c>
      <c r="M250" s="161">
        <f>G250*(1+L250/100)</f>
        <v>0</v>
      </c>
      <c r="N250" s="161">
        <v>1.47E-3</v>
      </c>
      <c r="O250" s="161">
        <f>ROUND(E250*N250,2)</f>
        <v>0</v>
      </c>
      <c r="P250" s="161">
        <v>2.4</v>
      </c>
      <c r="Q250" s="161">
        <f>ROUND(E250*P250,2)</f>
        <v>5.47</v>
      </c>
      <c r="R250" s="161"/>
      <c r="S250" s="161" t="s">
        <v>130</v>
      </c>
      <c r="T250" s="161" t="s">
        <v>160</v>
      </c>
      <c r="U250" s="161">
        <v>8.5</v>
      </c>
      <c r="V250" s="161">
        <f>ROUND(E250*U250,2)</f>
        <v>19.36</v>
      </c>
      <c r="W250" s="161"/>
      <c r="X250" s="161" t="s">
        <v>161</v>
      </c>
      <c r="Y250" s="151"/>
      <c r="Z250" s="151"/>
      <c r="AA250" s="151"/>
      <c r="AB250" s="151"/>
      <c r="AC250" s="151"/>
      <c r="AD250" s="151"/>
      <c r="AE250" s="151"/>
      <c r="AF250" s="151"/>
      <c r="AG250" s="151" t="s">
        <v>162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96" t="s">
        <v>489</v>
      </c>
      <c r="D251" s="189"/>
      <c r="E251" s="190">
        <v>2.2781500000000001</v>
      </c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164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70">
        <v>103</v>
      </c>
      <c r="B252" s="171" t="s">
        <v>490</v>
      </c>
      <c r="C252" s="185" t="s">
        <v>491</v>
      </c>
      <c r="D252" s="172" t="s">
        <v>159</v>
      </c>
      <c r="E252" s="173">
        <v>31.02</v>
      </c>
      <c r="F252" s="174"/>
      <c r="G252" s="175">
        <f>ROUND(E252*F252,2)</f>
        <v>0</v>
      </c>
      <c r="H252" s="162"/>
      <c r="I252" s="161">
        <f>ROUND(E252*H252,2)</f>
        <v>0</v>
      </c>
      <c r="J252" s="162"/>
      <c r="K252" s="161">
        <f>ROUND(E252*J252,2)</f>
        <v>0</v>
      </c>
      <c r="L252" s="161">
        <v>21</v>
      </c>
      <c r="M252" s="161">
        <f>G252*(1+L252/100)</f>
        <v>0</v>
      </c>
      <c r="N252" s="161">
        <v>0</v>
      </c>
      <c r="O252" s="161">
        <f>ROUND(E252*N252,2)</f>
        <v>0</v>
      </c>
      <c r="P252" s="161">
        <v>2.5510000000000001E-2</v>
      </c>
      <c r="Q252" s="161">
        <f>ROUND(E252*P252,2)</f>
        <v>0.79</v>
      </c>
      <c r="R252" s="161"/>
      <c r="S252" s="161" t="s">
        <v>130</v>
      </c>
      <c r="T252" s="161" t="s">
        <v>160</v>
      </c>
      <c r="U252" s="161">
        <v>0.11550000000000001</v>
      </c>
      <c r="V252" s="161">
        <f>ROUND(E252*U252,2)</f>
        <v>3.58</v>
      </c>
      <c r="W252" s="161"/>
      <c r="X252" s="161" t="s">
        <v>161</v>
      </c>
      <c r="Y252" s="151"/>
      <c r="Z252" s="151"/>
      <c r="AA252" s="151"/>
      <c r="AB252" s="151"/>
      <c r="AC252" s="151"/>
      <c r="AD252" s="151"/>
      <c r="AE252" s="151"/>
      <c r="AF252" s="151"/>
      <c r="AG252" s="151" t="s">
        <v>162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8"/>
      <c r="B253" s="159"/>
      <c r="C253" s="196" t="s">
        <v>492</v>
      </c>
      <c r="D253" s="189"/>
      <c r="E253" s="190">
        <v>31.02</v>
      </c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6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164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ht="22.5" outlineLevel="1" x14ac:dyDescent="0.2">
      <c r="A254" s="170">
        <v>104</v>
      </c>
      <c r="B254" s="171" t="s">
        <v>493</v>
      </c>
      <c r="C254" s="185" t="s">
        <v>494</v>
      </c>
      <c r="D254" s="172" t="s">
        <v>159</v>
      </c>
      <c r="E254" s="173">
        <v>31.02</v>
      </c>
      <c r="F254" s="174"/>
      <c r="G254" s="175">
        <f>ROUND(E254*F254,2)</f>
        <v>0</v>
      </c>
      <c r="H254" s="162"/>
      <c r="I254" s="161">
        <f>ROUND(E254*H254,2)</f>
        <v>0</v>
      </c>
      <c r="J254" s="162"/>
      <c r="K254" s="161">
        <f>ROUND(E254*J254,2)</f>
        <v>0</v>
      </c>
      <c r="L254" s="161">
        <v>21</v>
      </c>
      <c r="M254" s="161">
        <f>G254*(1+L254/100)</f>
        <v>0</v>
      </c>
      <c r="N254" s="161">
        <v>0</v>
      </c>
      <c r="O254" s="161">
        <f>ROUND(E254*N254,2)</f>
        <v>0</v>
      </c>
      <c r="P254" s="161">
        <v>0.02</v>
      </c>
      <c r="Q254" s="161">
        <f>ROUND(E254*P254,2)</f>
        <v>0.62</v>
      </c>
      <c r="R254" s="161"/>
      <c r="S254" s="161" t="s">
        <v>130</v>
      </c>
      <c r="T254" s="161" t="s">
        <v>160</v>
      </c>
      <c r="U254" s="161">
        <v>0.23</v>
      </c>
      <c r="V254" s="161">
        <f>ROUND(E254*U254,2)</f>
        <v>7.13</v>
      </c>
      <c r="W254" s="161"/>
      <c r="X254" s="161" t="s">
        <v>161</v>
      </c>
      <c r="Y254" s="151"/>
      <c r="Z254" s="151"/>
      <c r="AA254" s="151"/>
      <c r="AB254" s="151"/>
      <c r="AC254" s="151"/>
      <c r="AD254" s="151"/>
      <c r="AE254" s="151"/>
      <c r="AF254" s="151"/>
      <c r="AG254" s="151" t="s">
        <v>162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96" t="s">
        <v>492</v>
      </c>
      <c r="D255" s="189"/>
      <c r="E255" s="190">
        <v>31.02</v>
      </c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6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164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ht="22.5" outlineLevel="1" x14ac:dyDescent="0.2">
      <c r="A256" s="170">
        <v>105</v>
      </c>
      <c r="B256" s="171" t="s">
        <v>495</v>
      </c>
      <c r="C256" s="185" t="s">
        <v>496</v>
      </c>
      <c r="D256" s="172" t="s">
        <v>224</v>
      </c>
      <c r="E256" s="173">
        <v>10</v>
      </c>
      <c r="F256" s="174"/>
      <c r="G256" s="175">
        <f>ROUND(E256*F256,2)</f>
        <v>0</v>
      </c>
      <c r="H256" s="162"/>
      <c r="I256" s="161">
        <f>ROUND(E256*H256,2)</f>
        <v>0</v>
      </c>
      <c r="J256" s="162"/>
      <c r="K256" s="161">
        <f>ROUND(E256*J256,2)</f>
        <v>0</v>
      </c>
      <c r="L256" s="161">
        <v>21</v>
      </c>
      <c r="M256" s="161">
        <f>G256*(1+L256/100)</f>
        <v>0</v>
      </c>
      <c r="N256" s="161">
        <v>0</v>
      </c>
      <c r="O256" s="161">
        <f>ROUND(E256*N256,2)</f>
        <v>0</v>
      </c>
      <c r="P256" s="161">
        <v>0.01</v>
      </c>
      <c r="Q256" s="161">
        <f>ROUND(E256*P256,2)</f>
        <v>0.1</v>
      </c>
      <c r="R256" s="161"/>
      <c r="S256" s="161" t="s">
        <v>130</v>
      </c>
      <c r="T256" s="161" t="s">
        <v>362</v>
      </c>
      <c r="U256" s="161">
        <v>0.06</v>
      </c>
      <c r="V256" s="161">
        <f>ROUND(E256*U256,2)</f>
        <v>0.6</v>
      </c>
      <c r="W256" s="161"/>
      <c r="X256" s="161" t="s">
        <v>161</v>
      </c>
      <c r="Y256" s="151"/>
      <c r="Z256" s="151"/>
      <c r="AA256" s="151"/>
      <c r="AB256" s="151"/>
      <c r="AC256" s="151"/>
      <c r="AD256" s="151"/>
      <c r="AE256" s="151"/>
      <c r="AF256" s="151"/>
      <c r="AG256" s="151" t="s">
        <v>162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196" t="s">
        <v>497</v>
      </c>
      <c r="D257" s="189"/>
      <c r="E257" s="190">
        <v>10</v>
      </c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164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ht="22.5" outlineLevel="1" x14ac:dyDescent="0.2">
      <c r="A258" s="170">
        <v>106</v>
      </c>
      <c r="B258" s="171" t="s">
        <v>498</v>
      </c>
      <c r="C258" s="185" t="s">
        <v>499</v>
      </c>
      <c r="D258" s="172" t="s">
        <v>224</v>
      </c>
      <c r="E258" s="173">
        <v>46</v>
      </c>
      <c r="F258" s="174"/>
      <c r="G258" s="175">
        <f>ROUND(E258*F258,2)</f>
        <v>0</v>
      </c>
      <c r="H258" s="162"/>
      <c r="I258" s="161">
        <f>ROUND(E258*H258,2)</f>
        <v>0</v>
      </c>
      <c r="J258" s="162"/>
      <c r="K258" s="161">
        <f>ROUND(E258*J258,2)</f>
        <v>0</v>
      </c>
      <c r="L258" s="161">
        <v>21</v>
      </c>
      <c r="M258" s="161">
        <f>G258*(1+L258/100)</f>
        <v>0</v>
      </c>
      <c r="N258" s="161">
        <v>0</v>
      </c>
      <c r="O258" s="161">
        <f>ROUND(E258*N258,2)</f>
        <v>0</v>
      </c>
      <c r="P258" s="161">
        <v>0.01</v>
      </c>
      <c r="Q258" s="161">
        <f>ROUND(E258*P258,2)</f>
        <v>0.46</v>
      </c>
      <c r="R258" s="161"/>
      <c r="S258" s="161" t="s">
        <v>130</v>
      </c>
      <c r="T258" s="161" t="s">
        <v>362</v>
      </c>
      <c r="U258" s="161">
        <v>0.09</v>
      </c>
      <c r="V258" s="161">
        <f>ROUND(E258*U258,2)</f>
        <v>4.1399999999999997</v>
      </c>
      <c r="W258" s="161"/>
      <c r="X258" s="161" t="s">
        <v>161</v>
      </c>
      <c r="Y258" s="151"/>
      <c r="Z258" s="151"/>
      <c r="AA258" s="151"/>
      <c r="AB258" s="151"/>
      <c r="AC258" s="151"/>
      <c r="AD258" s="151"/>
      <c r="AE258" s="151"/>
      <c r="AF258" s="151"/>
      <c r="AG258" s="151" t="s">
        <v>162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6" t="s">
        <v>500</v>
      </c>
      <c r="D259" s="189"/>
      <c r="E259" s="190"/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6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164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196" t="s">
        <v>501</v>
      </c>
      <c r="D260" s="189"/>
      <c r="E260" s="190">
        <v>15</v>
      </c>
      <c r="F260" s="161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6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164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96" t="s">
        <v>502</v>
      </c>
      <c r="D261" s="189"/>
      <c r="E261" s="190">
        <v>12</v>
      </c>
      <c r="F261" s="161"/>
      <c r="G261" s="161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6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164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96" t="s">
        <v>503</v>
      </c>
      <c r="D262" s="189"/>
      <c r="E262" s="190">
        <v>15</v>
      </c>
      <c r="F262" s="161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6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164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6" t="s">
        <v>504</v>
      </c>
      <c r="D263" s="189"/>
      <c r="E263" s="190">
        <v>4</v>
      </c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164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ht="22.5" outlineLevel="1" x14ac:dyDescent="0.2">
      <c r="A264" s="170">
        <v>107</v>
      </c>
      <c r="B264" s="171" t="s">
        <v>505</v>
      </c>
      <c r="C264" s="185" t="s">
        <v>506</v>
      </c>
      <c r="D264" s="172" t="s">
        <v>224</v>
      </c>
      <c r="E264" s="173">
        <v>2</v>
      </c>
      <c r="F264" s="174"/>
      <c r="G264" s="175">
        <f>ROUND(E264*F264,2)</f>
        <v>0</v>
      </c>
      <c r="H264" s="162"/>
      <c r="I264" s="161">
        <f>ROUND(E264*H264,2)</f>
        <v>0</v>
      </c>
      <c r="J264" s="162"/>
      <c r="K264" s="161">
        <f>ROUND(E264*J264,2)</f>
        <v>0</v>
      </c>
      <c r="L264" s="161">
        <v>21</v>
      </c>
      <c r="M264" s="161">
        <f>G264*(1+L264/100)</f>
        <v>0</v>
      </c>
      <c r="N264" s="161">
        <v>0</v>
      </c>
      <c r="O264" s="161">
        <f>ROUND(E264*N264,2)</f>
        <v>0</v>
      </c>
      <c r="P264" s="161">
        <v>0.01</v>
      </c>
      <c r="Q264" s="161">
        <f>ROUND(E264*P264,2)</f>
        <v>0.02</v>
      </c>
      <c r="R264" s="161"/>
      <c r="S264" s="161" t="s">
        <v>130</v>
      </c>
      <c r="T264" s="161" t="s">
        <v>362</v>
      </c>
      <c r="U264" s="161">
        <v>0.08</v>
      </c>
      <c r="V264" s="161">
        <f>ROUND(E264*U264,2)</f>
        <v>0.16</v>
      </c>
      <c r="W264" s="161"/>
      <c r="X264" s="161" t="s">
        <v>161</v>
      </c>
      <c r="Y264" s="151"/>
      <c r="Z264" s="151"/>
      <c r="AA264" s="151"/>
      <c r="AB264" s="151"/>
      <c r="AC264" s="151"/>
      <c r="AD264" s="151"/>
      <c r="AE264" s="151"/>
      <c r="AF264" s="151"/>
      <c r="AG264" s="151" t="s">
        <v>162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196" t="s">
        <v>507</v>
      </c>
      <c r="D265" s="189"/>
      <c r="E265" s="190">
        <v>2</v>
      </c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6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164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ht="22.5" outlineLevel="1" x14ac:dyDescent="0.2">
      <c r="A266" s="170">
        <v>108</v>
      </c>
      <c r="B266" s="171" t="s">
        <v>508</v>
      </c>
      <c r="C266" s="185" t="s">
        <v>509</v>
      </c>
      <c r="D266" s="172" t="s">
        <v>159</v>
      </c>
      <c r="E266" s="173">
        <v>14.4</v>
      </c>
      <c r="F266" s="174"/>
      <c r="G266" s="175">
        <f>ROUND(E266*F266,2)</f>
        <v>0</v>
      </c>
      <c r="H266" s="162"/>
      <c r="I266" s="161">
        <f>ROUND(E266*H266,2)</f>
        <v>0</v>
      </c>
      <c r="J266" s="162"/>
      <c r="K266" s="161">
        <f>ROUND(E266*J266,2)</f>
        <v>0</v>
      </c>
      <c r="L266" s="161">
        <v>21</v>
      </c>
      <c r="M266" s="161">
        <f>G266*(1+L266/100)</f>
        <v>0</v>
      </c>
      <c r="N266" s="161">
        <v>1.3699999999999999E-3</v>
      </c>
      <c r="O266" s="161">
        <f>ROUND(E266*N266,2)</f>
        <v>0.02</v>
      </c>
      <c r="P266" s="161">
        <v>4.1000000000000002E-2</v>
      </c>
      <c r="Q266" s="161">
        <f>ROUND(E266*P266,2)</f>
        <v>0.59</v>
      </c>
      <c r="R266" s="161"/>
      <c r="S266" s="161" t="s">
        <v>130</v>
      </c>
      <c r="T266" s="161" t="s">
        <v>160</v>
      </c>
      <c r="U266" s="161">
        <v>0.51600000000000001</v>
      </c>
      <c r="V266" s="161">
        <f>ROUND(E266*U266,2)</f>
        <v>7.43</v>
      </c>
      <c r="W266" s="161"/>
      <c r="X266" s="161" t="s">
        <v>161</v>
      </c>
      <c r="Y266" s="151"/>
      <c r="Z266" s="151"/>
      <c r="AA266" s="151"/>
      <c r="AB266" s="151"/>
      <c r="AC266" s="151"/>
      <c r="AD266" s="151"/>
      <c r="AE266" s="151"/>
      <c r="AF266" s="151"/>
      <c r="AG266" s="151" t="s">
        <v>162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6" t="s">
        <v>510</v>
      </c>
      <c r="D267" s="189"/>
      <c r="E267" s="190">
        <v>14.4</v>
      </c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6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164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ht="22.5" outlineLevel="1" x14ac:dyDescent="0.2">
      <c r="A268" s="170">
        <v>109</v>
      </c>
      <c r="B268" s="171" t="s">
        <v>511</v>
      </c>
      <c r="C268" s="185" t="s">
        <v>512</v>
      </c>
      <c r="D268" s="172" t="s">
        <v>159</v>
      </c>
      <c r="E268" s="173">
        <v>130.07400000000001</v>
      </c>
      <c r="F268" s="174"/>
      <c r="G268" s="175">
        <f>ROUND(E268*F268,2)</f>
        <v>0</v>
      </c>
      <c r="H268" s="162"/>
      <c r="I268" s="161">
        <f>ROUND(E268*H268,2)</f>
        <v>0</v>
      </c>
      <c r="J268" s="162"/>
      <c r="K268" s="161">
        <f>ROUND(E268*J268,2)</f>
        <v>0</v>
      </c>
      <c r="L268" s="161">
        <v>21</v>
      </c>
      <c r="M268" s="161">
        <f>G268*(1+L268/100)</f>
        <v>0</v>
      </c>
      <c r="N268" s="161">
        <v>6.0999999999999997E-4</v>
      </c>
      <c r="O268" s="161">
        <f>ROUND(E268*N268,2)</f>
        <v>0.08</v>
      </c>
      <c r="P268" s="161">
        <v>3.4000000000000002E-2</v>
      </c>
      <c r="Q268" s="161">
        <f>ROUND(E268*P268,2)</f>
        <v>4.42</v>
      </c>
      <c r="R268" s="161"/>
      <c r="S268" s="161" t="s">
        <v>130</v>
      </c>
      <c r="T268" s="161" t="s">
        <v>362</v>
      </c>
      <c r="U268" s="161">
        <v>0.27</v>
      </c>
      <c r="V268" s="161">
        <f>ROUND(E268*U268,2)</f>
        <v>35.119999999999997</v>
      </c>
      <c r="W268" s="161"/>
      <c r="X268" s="161" t="s">
        <v>161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162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6" t="s">
        <v>500</v>
      </c>
      <c r="D269" s="189"/>
      <c r="E269" s="190"/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164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ht="33.75" outlineLevel="1" x14ac:dyDescent="0.2">
      <c r="A270" s="158"/>
      <c r="B270" s="159"/>
      <c r="C270" s="196" t="s">
        <v>513</v>
      </c>
      <c r="D270" s="189"/>
      <c r="E270" s="190">
        <v>41.904000000000003</v>
      </c>
      <c r="F270" s="161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6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164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96" t="s">
        <v>514</v>
      </c>
      <c r="D271" s="189"/>
      <c r="E271" s="190">
        <v>36.96</v>
      </c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164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ht="22.5" outlineLevel="1" x14ac:dyDescent="0.2">
      <c r="A272" s="158"/>
      <c r="B272" s="159"/>
      <c r="C272" s="196" t="s">
        <v>515</v>
      </c>
      <c r="D272" s="189"/>
      <c r="E272" s="190">
        <v>39.51</v>
      </c>
      <c r="F272" s="161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6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164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96" t="s">
        <v>516</v>
      </c>
      <c r="D273" s="189"/>
      <c r="E273" s="190">
        <v>11.7</v>
      </c>
      <c r="F273" s="161"/>
      <c r="G273" s="161"/>
      <c r="H273" s="161"/>
      <c r="I273" s="161"/>
      <c r="J273" s="161"/>
      <c r="K273" s="161"/>
      <c r="L273" s="161"/>
      <c r="M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164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ht="22.5" outlineLevel="1" x14ac:dyDescent="0.2">
      <c r="A274" s="170">
        <v>110</v>
      </c>
      <c r="B274" s="171" t="s">
        <v>517</v>
      </c>
      <c r="C274" s="185" t="s">
        <v>518</v>
      </c>
      <c r="D274" s="172" t="s">
        <v>159</v>
      </c>
      <c r="E274" s="173">
        <v>3.2</v>
      </c>
      <c r="F274" s="174"/>
      <c r="G274" s="175">
        <f>ROUND(E274*F274,2)</f>
        <v>0</v>
      </c>
      <c r="H274" s="162"/>
      <c r="I274" s="161">
        <f>ROUND(E274*H274,2)</f>
        <v>0</v>
      </c>
      <c r="J274" s="162"/>
      <c r="K274" s="161">
        <f>ROUND(E274*J274,2)</f>
        <v>0</v>
      </c>
      <c r="L274" s="161">
        <v>21</v>
      </c>
      <c r="M274" s="161">
        <f>G274*(1+L274/100)</f>
        <v>0</v>
      </c>
      <c r="N274" s="161">
        <v>1.17E-3</v>
      </c>
      <c r="O274" s="161">
        <f>ROUND(E274*N274,2)</f>
        <v>0</v>
      </c>
      <c r="P274" s="161">
        <v>7.5999999999999998E-2</v>
      </c>
      <c r="Q274" s="161">
        <f>ROUND(E274*P274,2)</f>
        <v>0.24</v>
      </c>
      <c r="R274" s="161"/>
      <c r="S274" s="161" t="s">
        <v>130</v>
      </c>
      <c r="T274" s="161" t="s">
        <v>160</v>
      </c>
      <c r="U274" s="161">
        <v>0.93899999999999995</v>
      </c>
      <c r="V274" s="161">
        <f>ROUND(E274*U274,2)</f>
        <v>3</v>
      </c>
      <c r="W274" s="161"/>
      <c r="X274" s="161" t="s">
        <v>161</v>
      </c>
      <c r="Y274" s="151"/>
      <c r="Z274" s="151"/>
      <c r="AA274" s="151"/>
      <c r="AB274" s="151"/>
      <c r="AC274" s="151"/>
      <c r="AD274" s="151"/>
      <c r="AE274" s="151"/>
      <c r="AF274" s="151"/>
      <c r="AG274" s="151" t="s">
        <v>162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196" t="s">
        <v>519</v>
      </c>
      <c r="D275" s="189"/>
      <c r="E275" s="190">
        <v>3.2</v>
      </c>
      <c r="F275" s="161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6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164</v>
      </c>
      <c r="AH275" s="151">
        <v>0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ht="22.5" outlineLevel="1" x14ac:dyDescent="0.2">
      <c r="A276" s="176">
        <v>111</v>
      </c>
      <c r="B276" s="177" t="s">
        <v>520</v>
      </c>
      <c r="C276" s="184" t="s">
        <v>521</v>
      </c>
      <c r="D276" s="178" t="s">
        <v>237</v>
      </c>
      <c r="E276" s="179">
        <v>0.5</v>
      </c>
      <c r="F276" s="180"/>
      <c r="G276" s="181">
        <f>ROUND(E276*F276,2)</f>
        <v>0</v>
      </c>
      <c r="H276" s="162"/>
      <c r="I276" s="161">
        <f>ROUND(E276*H276,2)</f>
        <v>0</v>
      </c>
      <c r="J276" s="162"/>
      <c r="K276" s="161">
        <f>ROUND(E276*J276,2)</f>
        <v>0</v>
      </c>
      <c r="L276" s="161">
        <v>21</v>
      </c>
      <c r="M276" s="161">
        <f>G276*(1+L276/100)</f>
        <v>0</v>
      </c>
      <c r="N276" s="161">
        <v>0</v>
      </c>
      <c r="O276" s="161">
        <f>ROUND(E276*N276,2)</f>
        <v>0</v>
      </c>
      <c r="P276" s="161">
        <v>3.184E-2</v>
      </c>
      <c r="Q276" s="161">
        <f>ROUND(E276*P276,2)</f>
        <v>0.02</v>
      </c>
      <c r="R276" s="161"/>
      <c r="S276" s="161" t="s">
        <v>130</v>
      </c>
      <c r="T276" s="161" t="s">
        <v>160</v>
      </c>
      <c r="U276" s="161">
        <v>3.6</v>
      </c>
      <c r="V276" s="161">
        <f>ROUND(E276*U276,2)</f>
        <v>1.8</v>
      </c>
      <c r="W276" s="161"/>
      <c r="X276" s="161" t="s">
        <v>161</v>
      </c>
      <c r="Y276" s="151"/>
      <c r="Z276" s="151"/>
      <c r="AA276" s="151"/>
      <c r="AB276" s="151"/>
      <c r="AC276" s="151"/>
      <c r="AD276" s="151"/>
      <c r="AE276" s="151"/>
      <c r="AF276" s="151"/>
      <c r="AG276" s="151" t="s">
        <v>162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ht="22.5" outlineLevel="1" x14ac:dyDescent="0.2">
      <c r="A277" s="170">
        <v>112</v>
      </c>
      <c r="B277" s="171" t="s">
        <v>522</v>
      </c>
      <c r="C277" s="185" t="s">
        <v>523</v>
      </c>
      <c r="D277" s="172" t="s">
        <v>159</v>
      </c>
      <c r="E277" s="173">
        <v>66</v>
      </c>
      <c r="F277" s="174"/>
      <c r="G277" s="175">
        <f>ROUND(E277*F277,2)</f>
        <v>0</v>
      </c>
      <c r="H277" s="162"/>
      <c r="I277" s="161">
        <f>ROUND(E277*H277,2)</f>
        <v>0</v>
      </c>
      <c r="J277" s="162"/>
      <c r="K277" s="161">
        <f>ROUND(E277*J277,2)</f>
        <v>0</v>
      </c>
      <c r="L277" s="161">
        <v>21</v>
      </c>
      <c r="M277" s="161">
        <f>G277*(1+L277/100)</f>
        <v>0</v>
      </c>
      <c r="N277" s="161">
        <v>0</v>
      </c>
      <c r="O277" s="161">
        <f>ROUND(E277*N277,2)</f>
        <v>0</v>
      </c>
      <c r="P277" s="161">
        <v>5.0000000000000001E-3</v>
      </c>
      <c r="Q277" s="161">
        <f>ROUND(E277*P277,2)</f>
        <v>0.33</v>
      </c>
      <c r="R277" s="161"/>
      <c r="S277" s="161" t="s">
        <v>245</v>
      </c>
      <c r="T277" s="161" t="s">
        <v>131</v>
      </c>
      <c r="U277" s="161">
        <v>0.51</v>
      </c>
      <c r="V277" s="161">
        <f>ROUND(E277*U277,2)</f>
        <v>33.659999999999997</v>
      </c>
      <c r="W277" s="161"/>
      <c r="X277" s="161" t="s">
        <v>161</v>
      </c>
      <c r="Y277" s="151"/>
      <c r="Z277" s="151"/>
      <c r="AA277" s="151"/>
      <c r="AB277" s="151"/>
      <c r="AC277" s="151"/>
      <c r="AD277" s="151"/>
      <c r="AE277" s="151"/>
      <c r="AF277" s="151"/>
      <c r="AG277" s="151" t="s">
        <v>162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8"/>
      <c r="B278" s="159"/>
      <c r="C278" s="196" t="s">
        <v>524</v>
      </c>
      <c r="D278" s="189"/>
      <c r="E278" s="190">
        <v>66</v>
      </c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61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164</v>
      </c>
      <c r="AH278" s="151">
        <v>0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ht="22.5" outlineLevel="1" x14ac:dyDescent="0.2">
      <c r="A279" s="170">
        <v>113</v>
      </c>
      <c r="B279" s="171" t="s">
        <v>525</v>
      </c>
      <c r="C279" s="185" t="s">
        <v>526</v>
      </c>
      <c r="D279" s="172" t="s">
        <v>169</v>
      </c>
      <c r="E279" s="173">
        <v>0.66920000000000002</v>
      </c>
      <c r="F279" s="174"/>
      <c r="G279" s="175">
        <f>ROUND(E279*F279,2)</f>
        <v>0</v>
      </c>
      <c r="H279" s="162"/>
      <c r="I279" s="161">
        <f>ROUND(E279*H279,2)</f>
        <v>0</v>
      </c>
      <c r="J279" s="162"/>
      <c r="K279" s="161">
        <f>ROUND(E279*J279,2)</f>
        <v>0</v>
      </c>
      <c r="L279" s="161">
        <v>21</v>
      </c>
      <c r="M279" s="161">
        <f>G279*(1+L279/100)</f>
        <v>0</v>
      </c>
      <c r="N279" s="161">
        <v>0</v>
      </c>
      <c r="O279" s="161">
        <f>ROUND(E279*N279,2)</f>
        <v>0</v>
      </c>
      <c r="P279" s="161">
        <v>2.2000000000000002</v>
      </c>
      <c r="Q279" s="161">
        <f>ROUND(E279*P279,2)</f>
        <v>1.47</v>
      </c>
      <c r="R279" s="161"/>
      <c r="S279" s="161" t="s">
        <v>245</v>
      </c>
      <c r="T279" s="161" t="s">
        <v>131</v>
      </c>
      <c r="U279" s="161">
        <v>13.24</v>
      </c>
      <c r="V279" s="161">
        <f>ROUND(E279*U279,2)</f>
        <v>8.86</v>
      </c>
      <c r="W279" s="161"/>
      <c r="X279" s="161" t="s">
        <v>161</v>
      </c>
      <c r="Y279" s="151"/>
      <c r="Z279" s="151"/>
      <c r="AA279" s="151"/>
      <c r="AB279" s="151"/>
      <c r="AC279" s="151"/>
      <c r="AD279" s="151"/>
      <c r="AE279" s="151"/>
      <c r="AF279" s="151"/>
      <c r="AG279" s="151" t="s">
        <v>162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196" t="s">
        <v>527</v>
      </c>
      <c r="D280" s="189"/>
      <c r="E280" s="190">
        <v>0.66920000000000002</v>
      </c>
      <c r="F280" s="161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61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164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ht="22.5" outlineLevel="1" x14ac:dyDescent="0.2">
      <c r="A281" s="170">
        <v>114</v>
      </c>
      <c r="B281" s="171" t="s">
        <v>528</v>
      </c>
      <c r="C281" s="185" t="s">
        <v>529</v>
      </c>
      <c r="D281" s="172" t="s">
        <v>159</v>
      </c>
      <c r="E281" s="173">
        <v>394.07650000000001</v>
      </c>
      <c r="F281" s="174"/>
      <c r="G281" s="175">
        <f>ROUND(E281*F281,2)</f>
        <v>0</v>
      </c>
      <c r="H281" s="162"/>
      <c r="I281" s="161">
        <f>ROUND(E281*H281,2)</f>
        <v>0</v>
      </c>
      <c r="J281" s="162"/>
      <c r="K281" s="161">
        <f>ROUND(E281*J281,2)</f>
        <v>0</v>
      </c>
      <c r="L281" s="161">
        <v>21</v>
      </c>
      <c r="M281" s="161">
        <f>G281*(1+L281/100)</f>
        <v>0</v>
      </c>
      <c r="N281" s="161">
        <v>6.0999999999999997E-4</v>
      </c>
      <c r="O281" s="161">
        <f>ROUND(E281*N281,2)</f>
        <v>0.24</v>
      </c>
      <c r="P281" s="161">
        <v>0.05</v>
      </c>
      <c r="Q281" s="161">
        <f>ROUND(E281*P281,2)</f>
        <v>19.7</v>
      </c>
      <c r="R281" s="161"/>
      <c r="S281" s="161" t="s">
        <v>245</v>
      </c>
      <c r="T281" s="161" t="s">
        <v>362</v>
      </c>
      <c r="U281" s="161">
        <v>0.27</v>
      </c>
      <c r="V281" s="161">
        <f>ROUND(E281*U281,2)</f>
        <v>106.4</v>
      </c>
      <c r="W281" s="161"/>
      <c r="X281" s="161" t="s">
        <v>161</v>
      </c>
      <c r="Y281" s="151"/>
      <c r="Z281" s="151"/>
      <c r="AA281" s="151"/>
      <c r="AB281" s="151"/>
      <c r="AC281" s="151"/>
      <c r="AD281" s="151"/>
      <c r="AE281" s="151"/>
      <c r="AF281" s="151"/>
      <c r="AG281" s="151" t="s">
        <v>162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ht="22.5" outlineLevel="1" x14ac:dyDescent="0.2">
      <c r="A282" s="158"/>
      <c r="B282" s="159"/>
      <c r="C282" s="196" t="s">
        <v>530</v>
      </c>
      <c r="D282" s="189"/>
      <c r="E282" s="190"/>
      <c r="F282" s="161"/>
      <c r="G282" s="161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61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164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96" t="s">
        <v>531</v>
      </c>
      <c r="D283" s="189"/>
      <c r="E283" s="190">
        <v>294.39999999999998</v>
      </c>
      <c r="F283" s="161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164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96" t="s">
        <v>532</v>
      </c>
      <c r="D284" s="189"/>
      <c r="E284" s="190">
        <v>99.676500000000004</v>
      </c>
      <c r="F284" s="161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61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164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70">
        <v>115</v>
      </c>
      <c r="B285" s="171" t="s">
        <v>533</v>
      </c>
      <c r="C285" s="185" t="s">
        <v>534</v>
      </c>
      <c r="D285" s="172" t="s">
        <v>159</v>
      </c>
      <c r="E285" s="173">
        <v>86.48</v>
      </c>
      <c r="F285" s="174"/>
      <c r="G285" s="175">
        <f>ROUND(E285*F285,2)</f>
        <v>0</v>
      </c>
      <c r="H285" s="162"/>
      <c r="I285" s="161">
        <f>ROUND(E285*H285,2)</f>
        <v>0</v>
      </c>
      <c r="J285" s="162"/>
      <c r="K285" s="161">
        <f>ROUND(E285*J285,2)</f>
        <v>0</v>
      </c>
      <c r="L285" s="161">
        <v>21</v>
      </c>
      <c r="M285" s="161">
        <f>G285*(1+L285/100)</f>
        <v>0</v>
      </c>
      <c r="N285" s="161">
        <v>0</v>
      </c>
      <c r="O285" s="161">
        <f>ROUND(E285*N285,2)</f>
        <v>0</v>
      </c>
      <c r="P285" s="161">
        <v>0</v>
      </c>
      <c r="Q285" s="161">
        <f>ROUND(E285*P285,2)</f>
        <v>0</v>
      </c>
      <c r="R285" s="161"/>
      <c r="S285" s="161" t="s">
        <v>245</v>
      </c>
      <c r="T285" s="161" t="s">
        <v>131</v>
      </c>
      <c r="U285" s="161">
        <v>0</v>
      </c>
      <c r="V285" s="161">
        <f>ROUND(E285*U285,2)</f>
        <v>0</v>
      </c>
      <c r="W285" s="161"/>
      <c r="X285" s="161" t="s">
        <v>161</v>
      </c>
      <c r="Y285" s="151"/>
      <c r="Z285" s="151"/>
      <c r="AA285" s="151"/>
      <c r="AB285" s="151"/>
      <c r="AC285" s="151"/>
      <c r="AD285" s="151"/>
      <c r="AE285" s="151"/>
      <c r="AF285" s="151"/>
      <c r="AG285" s="151" t="s">
        <v>162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6" t="s">
        <v>535</v>
      </c>
      <c r="D286" s="189"/>
      <c r="E286" s="190">
        <v>86.48</v>
      </c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164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x14ac:dyDescent="0.2">
      <c r="A287" s="164" t="s">
        <v>125</v>
      </c>
      <c r="B287" s="165" t="s">
        <v>71</v>
      </c>
      <c r="C287" s="183" t="s">
        <v>72</v>
      </c>
      <c r="D287" s="166"/>
      <c r="E287" s="167"/>
      <c r="F287" s="168"/>
      <c r="G287" s="169">
        <f>SUMIF(AG288:AG288,"&lt;&gt;NOR",G288:G288)</f>
        <v>0</v>
      </c>
      <c r="H287" s="163"/>
      <c r="I287" s="163">
        <f>SUM(I288:I288)</f>
        <v>0</v>
      </c>
      <c r="J287" s="163"/>
      <c r="K287" s="163">
        <f>SUM(K288:K288)</f>
        <v>0</v>
      </c>
      <c r="L287" s="163"/>
      <c r="M287" s="163">
        <f>SUM(M288:M288)</f>
        <v>0</v>
      </c>
      <c r="N287" s="163"/>
      <c r="O287" s="163">
        <f>SUM(O288:O288)</f>
        <v>0</v>
      </c>
      <c r="P287" s="163"/>
      <c r="Q287" s="163">
        <f>SUM(Q288:Q288)</f>
        <v>0</v>
      </c>
      <c r="R287" s="163"/>
      <c r="S287" s="163"/>
      <c r="T287" s="163"/>
      <c r="U287" s="163"/>
      <c r="V287" s="163">
        <f>SUM(V288:V288)</f>
        <v>627.35</v>
      </c>
      <c r="W287" s="163"/>
      <c r="X287" s="163"/>
      <c r="AG287" t="s">
        <v>126</v>
      </c>
    </row>
    <row r="288" spans="1:60" outlineLevel="1" x14ac:dyDescent="0.2">
      <c r="A288" s="176">
        <v>116</v>
      </c>
      <c r="B288" s="177" t="s">
        <v>536</v>
      </c>
      <c r="C288" s="184" t="s">
        <v>537</v>
      </c>
      <c r="D288" s="178" t="s">
        <v>215</v>
      </c>
      <c r="E288" s="179">
        <v>331.58210000000003</v>
      </c>
      <c r="F288" s="180"/>
      <c r="G288" s="181">
        <f>ROUND(E288*F288,2)</f>
        <v>0</v>
      </c>
      <c r="H288" s="162"/>
      <c r="I288" s="161">
        <f>ROUND(E288*H288,2)</f>
        <v>0</v>
      </c>
      <c r="J288" s="162"/>
      <c r="K288" s="161">
        <f>ROUND(E288*J288,2)</f>
        <v>0</v>
      </c>
      <c r="L288" s="161">
        <v>21</v>
      </c>
      <c r="M288" s="161">
        <f>G288*(1+L288/100)</f>
        <v>0</v>
      </c>
      <c r="N288" s="161">
        <v>0</v>
      </c>
      <c r="O288" s="161">
        <f>ROUND(E288*N288,2)</f>
        <v>0</v>
      </c>
      <c r="P288" s="161">
        <v>0</v>
      </c>
      <c r="Q288" s="161">
        <f>ROUND(E288*P288,2)</f>
        <v>0</v>
      </c>
      <c r="R288" s="161"/>
      <c r="S288" s="161" t="s">
        <v>130</v>
      </c>
      <c r="T288" s="161" t="s">
        <v>160</v>
      </c>
      <c r="U288" s="161">
        <v>1.8919999999999999</v>
      </c>
      <c r="V288" s="161">
        <f>ROUND(E288*U288,2)</f>
        <v>627.35</v>
      </c>
      <c r="W288" s="161"/>
      <c r="X288" s="161" t="s">
        <v>538</v>
      </c>
      <c r="Y288" s="151"/>
      <c r="Z288" s="151"/>
      <c r="AA288" s="151"/>
      <c r="AB288" s="151"/>
      <c r="AC288" s="151"/>
      <c r="AD288" s="151"/>
      <c r="AE288" s="151"/>
      <c r="AF288" s="151"/>
      <c r="AG288" s="151" t="s">
        <v>539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x14ac:dyDescent="0.2">
      <c r="A289" s="164" t="s">
        <v>125</v>
      </c>
      <c r="B289" s="165" t="s">
        <v>73</v>
      </c>
      <c r="C289" s="183" t="s">
        <v>74</v>
      </c>
      <c r="D289" s="166"/>
      <c r="E289" s="167"/>
      <c r="F289" s="168"/>
      <c r="G289" s="169">
        <f>SUMIF(AG290:AG307,"&lt;&gt;NOR",G290:G307)</f>
        <v>0</v>
      </c>
      <c r="H289" s="163"/>
      <c r="I289" s="163">
        <f>SUM(I290:I307)</f>
        <v>0</v>
      </c>
      <c r="J289" s="163"/>
      <c r="K289" s="163">
        <f>SUM(K290:K307)</f>
        <v>0</v>
      </c>
      <c r="L289" s="163"/>
      <c r="M289" s="163">
        <f>SUM(M290:M307)</f>
        <v>0</v>
      </c>
      <c r="N289" s="163"/>
      <c r="O289" s="163">
        <f>SUM(O290:O307)</f>
        <v>0.37000000000000005</v>
      </c>
      <c r="P289" s="163"/>
      <c r="Q289" s="163">
        <f>SUM(Q290:Q307)</f>
        <v>0</v>
      </c>
      <c r="R289" s="163"/>
      <c r="S289" s="163"/>
      <c r="T289" s="163"/>
      <c r="U289" s="163"/>
      <c r="V289" s="163">
        <f>SUM(V290:V307)</f>
        <v>70.959999999999994</v>
      </c>
      <c r="W289" s="163"/>
      <c r="X289" s="163"/>
      <c r="AG289" t="s">
        <v>126</v>
      </c>
    </row>
    <row r="290" spans="1:60" outlineLevel="1" x14ac:dyDescent="0.2">
      <c r="A290" s="170">
        <v>117</v>
      </c>
      <c r="B290" s="171" t="s">
        <v>540</v>
      </c>
      <c r="C290" s="185" t="s">
        <v>541</v>
      </c>
      <c r="D290" s="172" t="s">
        <v>159</v>
      </c>
      <c r="E290" s="173">
        <v>69.099999999999994</v>
      </c>
      <c r="F290" s="174"/>
      <c r="G290" s="175">
        <f>ROUND(E290*F290,2)</f>
        <v>0</v>
      </c>
      <c r="H290" s="162"/>
      <c r="I290" s="161">
        <f>ROUND(E290*H290,2)</f>
        <v>0</v>
      </c>
      <c r="J290" s="162"/>
      <c r="K290" s="161">
        <f>ROUND(E290*J290,2)</f>
        <v>0</v>
      </c>
      <c r="L290" s="161">
        <v>21</v>
      </c>
      <c r="M290" s="161">
        <f>G290*(1+L290/100)</f>
        <v>0</v>
      </c>
      <c r="N290" s="161">
        <v>5.0000000000000001E-4</v>
      </c>
      <c r="O290" s="161">
        <f>ROUND(E290*N290,2)</f>
        <v>0.03</v>
      </c>
      <c r="P290" s="161">
        <v>0</v>
      </c>
      <c r="Q290" s="161">
        <f>ROUND(E290*P290,2)</f>
        <v>0</v>
      </c>
      <c r="R290" s="161"/>
      <c r="S290" s="161" t="s">
        <v>130</v>
      </c>
      <c r="T290" s="161" t="s">
        <v>160</v>
      </c>
      <c r="U290" s="161">
        <v>9.4E-2</v>
      </c>
      <c r="V290" s="161">
        <f>ROUND(E290*U290,2)</f>
        <v>6.5</v>
      </c>
      <c r="W290" s="161"/>
      <c r="X290" s="161" t="s">
        <v>161</v>
      </c>
      <c r="Y290" s="151"/>
      <c r="Z290" s="151"/>
      <c r="AA290" s="151"/>
      <c r="AB290" s="151"/>
      <c r="AC290" s="151"/>
      <c r="AD290" s="151"/>
      <c r="AE290" s="151"/>
      <c r="AF290" s="151"/>
      <c r="AG290" s="151" t="s">
        <v>162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96" t="s">
        <v>542</v>
      </c>
      <c r="D291" s="189"/>
      <c r="E291" s="190"/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164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ht="22.5" outlineLevel="1" x14ac:dyDescent="0.2">
      <c r="A292" s="158"/>
      <c r="B292" s="159"/>
      <c r="C292" s="196" t="s">
        <v>543</v>
      </c>
      <c r="D292" s="189"/>
      <c r="E292" s="190">
        <v>69.099999999999994</v>
      </c>
      <c r="F292" s="161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6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164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70">
        <v>118</v>
      </c>
      <c r="B293" s="171" t="s">
        <v>544</v>
      </c>
      <c r="C293" s="185" t="s">
        <v>545</v>
      </c>
      <c r="D293" s="172" t="s">
        <v>159</v>
      </c>
      <c r="E293" s="173">
        <v>211.96</v>
      </c>
      <c r="F293" s="174"/>
      <c r="G293" s="175">
        <f>ROUND(E293*F293,2)</f>
        <v>0</v>
      </c>
      <c r="H293" s="162"/>
      <c r="I293" s="161">
        <f>ROUND(E293*H293,2)</f>
        <v>0</v>
      </c>
      <c r="J293" s="162"/>
      <c r="K293" s="161">
        <f>ROUND(E293*J293,2)</f>
        <v>0</v>
      </c>
      <c r="L293" s="161">
        <v>21</v>
      </c>
      <c r="M293" s="161">
        <f>G293*(1+L293/100)</f>
        <v>0</v>
      </c>
      <c r="N293" s="161">
        <v>3.0000000000000001E-5</v>
      </c>
      <c r="O293" s="161">
        <f>ROUND(E293*N293,2)</f>
        <v>0.01</v>
      </c>
      <c r="P293" s="161">
        <v>0</v>
      </c>
      <c r="Q293" s="161">
        <f>ROUND(E293*P293,2)</f>
        <v>0</v>
      </c>
      <c r="R293" s="161"/>
      <c r="S293" s="161" t="s">
        <v>130</v>
      </c>
      <c r="T293" s="161" t="s">
        <v>160</v>
      </c>
      <c r="U293" s="161">
        <v>9.5000000000000001E-2</v>
      </c>
      <c r="V293" s="161">
        <f>ROUND(E293*U293,2)</f>
        <v>20.14</v>
      </c>
      <c r="W293" s="161"/>
      <c r="X293" s="161" t="s">
        <v>161</v>
      </c>
      <c r="Y293" s="151"/>
      <c r="Z293" s="151"/>
      <c r="AA293" s="151"/>
      <c r="AB293" s="151"/>
      <c r="AC293" s="151"/>
      <c r="AD293" s="151"/>
      <c r="AE293" s="151"/>
      <c r="AF293" s="151"/>
      <c r="AG293" s="151" t="s">
        <v>162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ht="22.5" outlineLevel="1" x14ac:dyDescent="0.2">
      <c r="A294" s="158"/>
      <c r="B294" s="159"/>
      <c r="C294" s="196" t="s">
        <v>546</v>
      </c>
      <c r="D294" s="189"/>
      <c r="E294" s="190">
        <v>21.36</v>
      </c>
      <c r="F294" s="161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6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164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ht="45" outlineLevel="1" x14ac:dyDescent="0.2">
      <c r="A295" s="158"/>
      <c r="B295" s="159"/>
      <c r="C295" s="196" t="s">
        <v>547</v>
      </c>
      <c r="D295" s="189"/>
      <c r="E295" s="190">
        <v>190.6</v>
      </c>
      <c r="F295" s="161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61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164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ht="22.5" outlineLevel="1" x14ac:dyDescent="0.2">
      <c r="A296" s="170">
        <v>119</v>
      </c>
      <c r="B296" s="171" t="s">
        <v>548</v>
      </c>
      <c r="C296" s="185" t="s">
        <v>549</v>
      </c>
      <c r="D296" s="172" t="s">
        <v>159</v>
      </c>
      <c r="E296" s="173">
        <v>68.430999999999997</v>
      </c>
      <c r="F296" s="174"/>
      <c r="G296" s="175">
        <f>ROUND(E296*F296,2)</f>
        <v>0</v>
      </c>
      <c r="H296" s="162"/>
      <c r="I296" s="161">
        <f>ROUND(E296*H296,2)</f>
        <v>0</v>
      </c>
      <c r="J296" s="162"/>
      <c r="K296" s="161">
        <f>ROUND(E296*J296,2)</f>
        <v>0</v>
      </c>
      <c r="L296" s="161">
        <v>21</v>
      </c>
      <c r="M296" s="161">
        <f>G296*(1+L296/100)</f>
        <v>0</v>
      </c>
      <c r="N296" s="161">
        <v>3.3999999999999998E-3</v>
      </c>
      <c r="O296" s="161">
        <f>ROUND(E296*N296,2)</f>
        <v>0.23</v>
      </c>
      <c r="P296" s="161">
        <v>0</v>
      </c>
      <c r="Q296" s="161">
        <f>ROUND(E296*P296,2)</f>
        <v>0</v>
      </c>
      <c r="R296" s="161"/>
      <c r="S296" s="161" t="s">
        <v>130</v>
      </c>
      <c r="T296" s="161" t="s">
        <v>160</v>
      </c>
      <c r="U296" s="161">
        <v>0.38500000000000001</v>
      </c>
      <c r="V296" s="161">
        <f>ROUND(E296*U296,2)</f>
        <v>26.35</v>
      </c>
      <c r="W296" s="161"/>
      <c r="X296" s="161" t="s">
        <v>161</v>
      </c>
      <c r="Y296" s="151"/>
      <c r="Z296" s="151"/>
      <c r="AA296" s="151"/>
      <c r="AB296" s="151"/>
      <c r="AC296" s="151"/>
      <c r="AD296" s="151"/>
      <c r="AE296" s="151"/>
      <c r="AF296" s="151"/>
      <c r="AG296" s="151" t="s">
        <v>162</v>
      </c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ht="22.5" outlineLevel="1" x14ac:dyDescent="0.2">
      <c r="A297" s="158"/>
      <c r="B297" s="159"/>
      <c r="C297" s="196" t="s">
        <v>550</v>
      </c>
      <c r="D297" s="189"/>
      <c r="E297" s="190">
        <v>8.6999999999999993</v>
      </c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164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ht="22.5" outlineLevel="1" x14ac:dyDescent="0.2">
      <c r="A298" s="158"/>
      <c r="B298" s="159"/>
      <c r="C298" s="196" t="s">
        <v>551</v>
      </c>
      <c r="D298" s="189"/>
      <c r="E298" s="190">
        <v>13.651</v>
      </c>
      <c r="F298" s="161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164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96" t="s">
        <v>552</v>
      </c>
      <c r="D299" s="189"/>
      <c r="E299" s="190">
        <v>11.16</v>
      </c>
      <c r="F299" s="161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6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164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8"/>
      <c r="B300" s="159"/>
      <c r="C300" s="196" t="s">
        <v>553</v>
      </c>
      <c r="D300" s="189"/>
      <c r="E300" s="190">
        <v>29.92</v>
      </c>
      <c r="F300" s="161"/>
      <c r="G300" s="161"/>
      <c r="H300" s="161"/>
      <c r="I300" s="161"/>
      <c r="J300" s="161"/>
      <c r="K300" s="161"/>
      <c r="L300" s="161"/>
      <c r="M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6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164</v>
      </c>
      <c r="AH300" s="151">
        <v>0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6" t="s">
        <v>554</v>
      </c>
      <c r="D301" s="189"/>
      <c r="E301" s="190">
        <v>5</v>
      </c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6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164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70">
        <v>120</v>
      </c>
      <c r="B302" s="171" t="s">
        <v>555</v>
      </c>
      <c r="C302" s="185" t="s">
        <v>556</v>
      </c>
      <c r="D302" s="172" t="s">
        <v>159</v>
      </c>
      <c r="E302" s="173">
        <v>69.099999999999994</v>
      </c>
      <c r="F302" s="174"/>
      <c r="G302" s="175">
        <f>ROUND(E302*F302,2)</f>
        <v>0</v>
      </c>
      <c r="H302" s="162"/>
      <c r="I302" s="161">
        <f>ROUND(E302*H302,2)</f>
        <v>0</v>
      </c>
      <c r="J302" s="162"/>
      <c r="K302" s="161">
        <f>ROUND(E302*J302,2)</f>
        <v>0</v>
      </c>
      <c r="L302" s="161">
        <v>21</v>
      </c>
      <c r="M302" s="161">
        <f>G302*(1+L302/100)</f>
        <v>0</v>
      </c>
      <c r="N302" s="161">
        <v>1.15E-3</v>
      </c>
      <c r="O302" s="161">
        <f>ROUND(E302*N302,2)</f>
        <v>0.08</v>
      </c>
      <c r="P302" s="161">
        <v>0</v>
      </c>
      <c r="Q302" s="161">
        <f>ROUND(E302*P302,2)</f>
        <v>0</v>
      </c>
      <c r="R302" s="161"/>
      <c r="S302" s="161" t="s">
        <v>130</v>
      </c>
      <c r="T302" s="161" t="s">
        <v>362</v>
      </c>
      <c r="U302" s="161">
        <v>0.16</v>
      </c>
      <c r="V302" s="161">
        <f>ROUND(E302*U302,2)</f>
        <v>11.06</v>
      </c>
      <c r="W302" s="161"/>
      <c r="X302" s="161" t="s">
        <v>161</v>
      </c>
      <c r="Y302" s="151"/>
      <c r="Z302" s="151"/>
      <c r="AA302" s="151"/>
      <c r="AB302" s="151"/>
      <c r="AC302" s="151"/>
      <c r="AD302" s="151"/>
      <c r="AE302" s="151"/>
      <c r="AF302" s="151"/>
      <c r="AG302" s="151" t="s">
        <v>162</v>
      </c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196" t="s">
        <v>542</v>
      </c>
      <c r="D303" s="189"/>
      <c r="E303" s="190"/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6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164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ht="22.5" outlineLevel="1" x14ac:dyDescent="0.2">
      <c r="A304" s="158"/>
      <c r="B304" s="159"/>
      <c r="C304" s="196" t="s">
        <v>543</v>
      </c>
      <c r="D304" s="189"/>
      <c r="E304" s="190">
        <v>69.099999999999994</v>
      </c>
      <c r="F304" s="161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164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ht="22.5" outlineLevel="1" x14ac:dyDescent="0.2">
      <c r="A305" s="170">
        <v>121</v>
      </c>
      <c r="B305" s="171" t="s">
        <v>557</v>
      </c>
      <c r="C305" s="185" t="s">
        <v>558</v>
      </c>
      <c r="D305" s="172" t="s">
        <v>237</v>
      </c>
      <c r="E305" s="173">
        <v>69.099999999999994</v>
      </c>
      <c r="F305" s="174"/>
      <c r="G305" s="175">
        <f>ROUND(E305*F305,2)</f>
        <v>0</v>
      </c>
      <c r="H305" s="162"/>
      <c r="I305" s="161">
        <f>ROUND(E305*H305,2)</f>
        <v>0</v>
      </c>
      <c r="J305" s="162"/>
      <c r="K305" s="161">
        <f>ROUND(E305*J305,2)</f>
        <v>0</v>
      </c>
      <c r="L305" s="161">
        <v>21</v>
      </c>
      <c r="M305" s="161">
        <f>G305*(1+L305/100)</f>
        <v>0</v>
      </c>
      <c r="N305" s="161">
        <v>3.3E-4</v>
      </c>
      <c r="O305" s="161">
        <f>ROUND(E305*N305,2)</f>
        <v>0.02</v>
      </c>
      <c r="P305" s="161">
        <v>0</v>
      </c>
      <c r="Q305" s="161">
        <f>ROUND(E305*P305,2)</f>
        <v>0</v>
      </c>
      <c r="R305" s="161"/>
      <c r="S305" s="161" t="s">
        <v>130</v>
      </c>
      <c r="T305" s="161" t="s">
        <v>362</v>
      </c>
      <c r="U305" s="161">
        <v>0.1</v>
      </c>
      <c r="V305" s="161">
        <f>ROUND(E305*U305,2)</f>
        <v>6.91</v>
      </c>
      <c r="W305" s="161"/>
      <c r="X305" s="161" t="s">
        <v>161</v>
      </c>
      <c r="Y305" s="151"/>
      <c r="Z305" s="151"/>
      <c r="AA305" s="151"/>
      <c r="AB305" s="151"/>
      <c r="AC305" s="151"/>
      <c r="AD305" s="151"/>
      <c r="AE305" s="151"/>
      <c r="AF305" s="151"/>
      <c r="AG305" s="151" t="s">
        <v>162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ht="22.5" outlineLevel="1" x14ac:dyDescent="0.2">
      <c r="A306" s="158"/>
      <c r="B306" s="159"/>
      <c r="C306" s="196" t="s">
        <v>559</v>
      </c>
      <c r="D306" s="189"/>
      <c r="E306" s="190">
        <v>69.099999999999994</v>
      </c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164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>
        <v>122</v>
      </c>
      <c r="B307" s="159" t="s">
        <v>560</v>
      </c>
      <c r="C307" s="200" t="s">
        <v>561</v>
      </c>
      <c r="D307" s="160" t="s">
        <v>0</v>
      </c>
      <c r="E307" s="195"/>
      <c r="F307" s="162"/>
      <c r="G307" s="161">
        <f>ROUND(E307*F307,2)</f>
        <v>0</v>
      </c>
      <c r="H307" s="162"/>
      <c r="I307" s="161">
        <f>ROUND(E307*H307,2)</f>
        <v>0</v>
      </c>
      <c r="J307" s="162"/>
      <c r="K307" s="161">
        <f>ROUND(E307*J307,2)</f>
        <v>0</v>
      </c>
      <c r="L307" s="161">
        <v>21</v>
      </c>
      <c r="M307" s="161">
        <f>G307*(1+L307/100)</f>
        <v>0</v>
      </c>
      <c r="N307" s="161">
        <v>0</v>
      </c>
      <c r="O307" s="161">
        <f>ROUND(E307*N307,2)</f>
        <v>0</v>
      </c>
      <c r="P307" s="161">
        <v>0</v>
      </c>
      <c r="Q307" s="161">
        <f>ROUND(E307*P307,2)</f>
        <v>0</v>
      </c>
      <c r="R307" s="161"/>
      <c r="S307" s="161" t="s">
        <v>130</v>
      </c>
      <c r="T307" s="161" t="s">
        <v>160</v>
      </c>
      <c r="U307" s="161">
        <v>0</v>
      </c>
      <c r="V307" s="161">
        <f>ROUND(E307*U307,2)</f>
        <v>0</v>
      </c>
      <c r="W307" s="161"/>
      <c r="X307" s="161" t="s">
        <v>538</v>
      </c>
      <c r="Y307" s="151"/>
      <c r="Z307" s="151"/>
      <c r="AA307" s="151"/>
      <c r="AB307" s="151"/>
      <c r="AC307" s="151"/>
      <c r="AD307" s="151"/>
      <c r="AE307" s="151"/>
      <c r="AF307" s="151"/>
      <c r="AG307" s="151" t="s">
        <v>539</v>
      </c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x14ac:dyDescent="0.2">
      <c r="A308" s="164" t="s">
        <v>125</v>
      </c>
      <c r="B308" s="165" t="s">
        <v>75</v>
      </c>
      <c r="C308" s="183" t="s">
        <v>76</v>
      </c>
      <c r="D308" s="166"/>
      <c r="E308" s="167"/>
      <c r="F308" s="168"/>
      <c r="G308" s="169">
        <f>SUMIF(AG309:AG327,"&lt;&gt;NOR",G309:G327)</f>
        <v>0</v>
      </c>
      <c r="H308" s="163"/>
      <c r="I308" s="163">
        <f>SUM(I309:I327)</f>
        <v>0</v>
      </c>
      <c r="J308" s="163"/>
      <c r="K308" s="163">
        <f>SUM(K309:K327)</f>
        <v>0</v>
      </c>
      <c r="L308" s="163"/>
      <c r="M308" s="163">
        <f>SUM(M309:M327)</f>
        <v>0</v>
      </c>
      <c r="N308" s="163"/>
      <c r="O308" s="163">
        <f>SUM(O309:O327)</f>
        <v>4.59</v>
      </c>
      <c r="P308" s="163"/>
      <c r="Q308" s="163">
        <f>SUM(Q309:Q327)</f>
        <v>2.4500000000000002</v>
      </c>
      <c r="R308" s="163"/>
      <c r="S308" s="163"/>
      <c r="T308" s="163"/>
      <c r="U308" s="163"/>
      <c r="V308" s="163">
        <f>SUM(V309:V327)</f>
        <v>544.01</v>
      </c>
      <c r="W308" s="163"/>
      <c r="X308" s="163"/>
      <c r="AG308" t="s">
        <v>126</v>
      </c>
    </row>
    <row r="309" spans="1:60" ht="22.5" outlineLevel="1" x14ac:dyDescent="0.2">
      <c r="A309" s="170">
        <v>123</v>
      </c>
      <c r="B309" s="171" t="s">
        <v>562</v>
      </c>
      <c r="C309" s="185" t="s">
        <v>563</v>
      </c>
      <c r="D309" s="172" t="s">
        <v>159</v>
      </c>
      <c r="E309" s="173">
        <v>174.75156000000001</v>
      </c>
      <c r="F309" s="174"/>
      <c r="G309" s="175">
        <f>ROUND(E309*F309,2)</f>
        <v>0</v>
      </c>
      <c r="H309" s="162"/>
      <c r="I309" s="161">
        <f>ROUND(E309*H309,2)</f>
        <v>0</v>
      </c>
      <c r="J309" s="162"/>
      <c r="K309" s="161">
        <f>ROUND(E309*J309,2)</f>
        <v>0</v>
      </c>
      <c r="L309" s="161">
        <v>21</v>
      </c>
      <c r="M309" s="161">
        <f>G309*(1+L309/100)</f>
        <v>0</v>
      </c>
      <c r="N309" s="161">
        <v>5.6499999999999996E-3</v>
      </c>
      <c r="O309" s="161">
        <f>ROUND(E309*N309,2)</f>
        <v>0.99</v>
      </c>
      <c r="P309" s="161">
        <v>1.4E-2</v>
      </c>
      <c r="Q309" s="161">
        <f>ROUND(E309*P309,2)</f>
        <v>2.4500000000000002</v>
      </c>
      <c r="R309" s="161"/>
      <c r="S309" s="161" t="s">
        <v>130</v>
      </c>
      <c r="T309" s="161" t="s">
        <v>131</v>
      </c>
      <c r="U309" s="161">
        <v>0.40333000000000002</v>
      </c>
      <c r="V309" s="161">
        <f>ROUND(E309*U309,2)</f>
        <v>70.48</v>
      </c>
      <c r="W309" s="161"/>
      <c r="X309" s="161" t="s">
        <v>161</v>
      </c>
      <c r="Y309" s="151"/>
      <c r="Z309" s="151"/>
      <c r="AA309" s="151"/>
      <c r="AB309" s="151"/>
      <c r="AC309" s="151"/>
      <c r="AD309" s="151"/>
      <c r="AE309" s="151"/>
      <c r="AF309" s="151"/>
      <c r="AG309" s="151" t="s">
        <v>162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58"/>
      <c r="B310" s="159"/>
      <c r="C310" s="197" t="s">
        <v>216</v>
      </c>
      <c r="D310" s="191"/>
      <c r="E310" s="192"/>
      <c r="F310" s="161"/>
      <c r="G310" s="161"/>
      <c r="H310" s="161"/>
      <c r="I310" s="161"/>
      <c r="J310" s="161"/>
      <c r="K310" s="161"/>
      <c r="L310" s="161"/>
      <c r="M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6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164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98" t="s">
        <v>564</v>
      </c>
      <c r="D311" s="191"/>
      <c r="E311" s="192">
        <v>1388.0125</v>
      </c>
      <c r="F311" s="161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164</v>
      </c>
      <c r="AH311" s="151">
        <v>2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8"/>
      <c r="B312" s="159"/>
      <c r="C312" s="198" t="s">
        <v>565</v>
      </c>
      <c r="D312" s="191"/>
      <c r="E312" s="192">
        <v>10</v>
      </c>
      <c r="F312" s="161"/>
      <c r="G312" s="161"/>
      <c r="H312" s="161"/>
      <c r="I312" s="161"/>
      <c r="J312" s="161"/>
      <c r="K312" s="161"/>
      <c r="L312" s="161"/>
      <c r="M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6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164</v>
      </c>
      <c r="AH312" s="151">
        <v>2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99" t="s">
        <v>219</v>
      </c>
      <c r="D313" s="193"/>
      <c r="E313" s="194">
        <v>1398.0125</v>
      </c>
      <c r="F313" s="161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164</v>
      </c>
      <c r="AH313" s="151">
        <v>3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8"/>
      <c r="B314" s="159"/>
      <c r="C314" s="197" t="s">
        <v>220</v>
      </c>
      <c r="D314" s="191"/>
      <c r="E314" s="192"/>
      <c r="F314" s="161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61"/>
      <c r="Y314" s="151"/>
      <c r="Z314" s="151"/>
      <c r="AA314" s="151"/>
      <c r="AB314" s="151"/>
      <c r="AC314" s="151"/>
      <c r="AD314" s="151"/>
      <c r="AE314" s="151"/>
      <c r="AF314" s="151"/>
      <c r="AG314" s="151" t="s">
        <v>164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196" t="s">
        <v>566</v>
      </c>
      <c r="D315" s="189"/>
      <c r="E315" s="190"/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164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8"/>
      <c r="B316" s="159"/>
      <c r="C316" s="196" t="s">
        <v>567</v>
      </c>
      <c r="D316" s="189"/>
      <c r="E316" s="190">
        <v>174.75156000000001</v>
      </c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164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ht="22.5" outlineLevel="1" x14ac:dyDescent="0.2">
      <c r="A317" s="170">
        <v>124</v>
      </c>
      <c r="B317" s="171" t="s">
        <v>568</v>
      </c>
      <c r="C317" s="185" t="s">
        <v>569</v>
      </c>
      <c r="D317" s="172" t="s">
        <v>159</v>
      </c>
      <c r="E317" s="173">
        <v>1398.0125</v>
      </c>
      <c r="F317" s="174"/>
      <c r="G317" s="175">
        <f>ROUND(E317*F317,2)</f>
        <v>0</v>
      </c>
      <c r="H317" s="162"/>
      <c r="I317" s="161">
        <f>ROUND(E317*H317,2)</f>
        <v>0</v>
      </c>
      <c r="J317" s="162"/>
      <c r="K317" s="161">
        <f>ROUND(E317*J317,2)</f>
        <v>0</v>
      </c>
      <c r="L317" s="161">
        <v>21</v>
      </c>
      <c r="M317" s="161">
        <f>G317*(1+L317/100)</f>
        <v>0</v>
      </c>
      <c r="N317" s="161">
        <v>3.5E-4</v>
      </c>
      <c r="O317" s="161">
        <f>ROUND(E317*N317,2)</f>
        <v>0.49</v>
      </c>
      <c r="P317" s="161">
        <v>0</v>
      </c>
      <c r="Q317" s="161">
        <f>ROUND(E317*P317,2)</f>
        <v>0</v>
      </c>
      <c r="R317" s="161"/>
      <c r="S317" s="161" t="s">
        <v>130</v>
      </c>
      <c r="T317" s="161" t="s">
        <v>160</v>
      </c>
      <c r="U317" s="161">
        <v>0.02</v>
      </c>
      <c r="V317" s="161">
        <f>ROUND(E317*U317,2)</f>
        <v>27.96</v>
      </c>
      <c r="W317" s="161"/>
      <c r="X317" s="161" t="s">
        <v>161</v>
      </c>
      <c r="Y317" s="151"/>
      <c r="Z317" s="151"/>
      <c r="AA317" s="151"/>
      <c r="AB317" s="151"/>
      <c r="AC317" s="151"/>
      <c r="AD317" s="151"/>
      <c r="AE317" s="151"/>
      <c r="AF317" s="151"/>
      <c r="AG317" s="151" t="s">
        <v>162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8"/>
      <c r="B318" s="159"/>
      <c r="C318" s="196" t="s">
        <v>570</v>
      </c>
      <c r="D318" s="189"/>
      <c r="E318" s="190">
        <v>1398.0125</v>
      </c>
      <c r="F318" s="161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6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164</v>
      </c>
      <c r="AH318" s="151">
        <v>5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ht="22.5" outlineLevel="1" x14ac:dyDescent="0.2">
      <c r="A319" s="170">
        <v>125</v>
      </c>
      <c r="B319" s="171" t="s">
        <v>571</v>
      </c>
      <c r="C319" s="185" t="s">
        <v>572</v>
      </c>
      <c r="D319" s="172" t="s">
        <v>159</v>
      </c>
      <c r="E319" s="173">
        <v>8</v>
      </c>
      <c r="F319" s="174"/>
      <c r="G319" s="175">
        <f>ROUND(E319*F319,2)</f>
        <v>0</v>
      </c>
      <c r="H319" s="162"/>
      <c r="I319" s="161">
        <f>ROUND(E319*H319,2)</f>
        <v>0</v>
      </c>
      <c r="J319" s="162"/>
      <c r="K319" s="161">
        <f>ROUND(E319*J319,2)</f>
        <v>0</v>
      </c>
      <c r="L319" s="161">
        <v>21</v>
      </c>
      <c r="M319" s="161">
        <f>G319*(1+L319/100)</f>
        <v>0</v>
      </c>
      <c r="N319" s="161">
        <v>4.2599999999999999E-3</v>
      </c>
      <c r="O319" s="161">
        <f>ROUND(E319*N319,2)</f>
        <v>0.03</v>
      </c>
      <c r="P319" s="161">
        <v>0</v>
      </c>
      <c r="Q319" s="161">
        <f>ROUND(E319*P319,2)</f>
        <v>0</v>
      </c>
      <c r="R319" s="161"/>
      <c r="S319" s="161" t="s">
        <v>130</v>
      </c>
      <c r="T319" s="161" t="s">
        <v>131</v>
      </c>
      <c r="U319" s="161">
        <v>0.3</v>
      </c>
      <c r="V319" s="161">
        <f>ROUND(E319*U319,2)</f>
        <v>2.4</v>
      </c>
      <c r="W319" s="161"/>
      <c r="X319" s="161" t="s">
        <v>161</v>
      </c>
      <c r="Y319" s="151"/>
      <c r="Z319" s="151"/>
      <c r="AA319" s="151"/>
      <c r="AB319" s="151"/>
      <c r="AC319" s="151"/>
      <c r="AD319" s="151"/>
      <c r="AE319" s="151"/>
      <c r="AF319" s="151"/>
      <c r="AG319" s="151" t="s">
        <v>162</v>
      </c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196" t="s">
        <v>573</v>
      </c>
      <c r="D320" s="189"/>
      <c r="E320" s="190">
        <v>8</v>
      </c>
      <c r="F320" s="161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6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164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ht="22.5" outlineLevel="1" x14ac:dyDescent="0.2">
      <c r="A321" s="170">
        <v>126</v>
      </c>
      <c r="B321" s="171" t="s">
        <v>574</v>
      </c>
      <c r="C321" s="185" t="s">
        <v>575</v>
      </c>
      <c r="D321" s="172" t="s">
        <v>159</v>
      </c>
      <c r="E321" s="173">
        <v>1398.0125</v>
      </c>
      <c r="F321" s="174"/>
      <c r="G321" s="175">
        <f>ROUND(E321*F321,2)</f>
        <v>0</v>
      </c>
      <c r="H321" s="162"/>
      <c r="I321" s="161">
        <f>ROUND(E321*H321,2)</f>
        <v>0</v>
      </c>
      <c r="J321" s="162"/>
      <c r="K321" s="161">
        <f>ROUND(E321*J321,2)</f>
        <v>0</v>
      </c>
      <c r="L321" s="161">
        <v>21</v>
      </c>
      <c r="M321" s="161">
        <f>G321*(1+L321/100)</f>
        <v>0</v>
      </c>
      <c r="N321" s="161">
        <v>2.0899999999999998E-3</v>
      </c>
      <c r="O321" s="161">
        <f>ROUND(E321*N321,2)</f>
        <v>2.92</v>
      </c>
      <c r="P321" s="161">
        <v>0</v>
      </c>
      <c r="Q321" s="161">
        <f>ROUND(E321*P321,2)</f>
        <v>0</v>
      </c>
      <c r="R321" s="161"/>
      <c r="S321" s="161" t="s">
        <v>130</v>
      </c>
      <c r="T321" s="161" t="s">
        <v>362</v>
      </c>
      <c r="U321" s="161">
        <v>0.317</v>
      </c>
      <c r="V321" s="161">
        <f>ROUND(E321*U321,2)</f>
        <v>443.17</v>
      </c>
      <c r="W321" s="161"/>
      <c r="X321" s="161" t="s">
        <v>161</v>
      </c>
      <c r="Y321" s="151"/>
      <c r="Z321" s="151"/>
      <c r="AA321" s="151"/>
      <c r="AB321" s="151"/>
      <c r="AC321" s="151"/>
      <c r="AD321" s="151"/>
      <c r="AE321" s="151"/>
      <c r="AF321" s="151"/>
      <c r="AG321" s="151" t="s">
        <v>162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58"/>
      <c r="B322" s="159"/>
      <c r="C322" s="196" t="s">
        <v>576</v>
      </c>
      <c r="D322" s="189"/>
      <c r="E322" s="190">
        <v>1388.0125</v>
      </c>
      <c r="F322" s="161"/>
      <c r="G322" s="161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  <c r="Y322" s="151"/>
      <c r="Z322" s="151"/>
      <c r="AA322" s="151"/>
      <c r="AB322" s="151"/>
      <c r="AC322" s="151"/>
      <c r="AD322" s="151"/>
      <c r="AE322" s="151"/>
      <c r="AF322" s="151"/>
      <c r="AG322" s="151" t="s">
        <v>164</v>
      </c>
      <c r="AH322" s="151">
        <v>0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8"/>
      <c r="B323" s="159"/>
      <c r="C323" s="196" t="s">
        <v>577</v>
      </c>
      <c r="D323" s="189"/>
      <c r="E323" s="190">
        <v>10</v>
      </c>
      <c r="F323" s="161"/>
      <c r="G323" s="161"/>
      <c r="H323" s="161"/>
      <c r="I323" s="161"/>
      <c r="J323" s="161"/>
      <c r="K323" s="161"/>
      <c r="L323" s="161"/>
      <c r="M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164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70">
        <v>127</v>
      </c>
      <c r="B324" s="171" t="s">
        <v>578</v>
      </c>
      <c r="C324" s="185" t="s">
        <v>579</v>
      </c>
      <c r="D324" s="172" t="s">
        <v>159</v>
      </c>
      <c r="E324" s="173">
        <v>1364.0125</v>
      </c>
      <c r="F324" s="174"/>
      <c r="G324" s="175">
        <f>ROUND(E324*F324,2)</f>
        <v>0</v>
      </c>
      <c r="H324" s="162"/>
      <c r="I324" s="161">
        <f>ROUND(E324*H324,2)</f>
        <v>0</v>
      </c>
      <c r="J324" s="162"/>
      <c r="K324" s="161">
        <f>ROUND(E324*J324,2)</f>
        <v>0</v>
      </c>
      <c r="L324" s="161">
        <v>21</v>
      </c>
      <c r="M324" s="161">
        <f>G324*(1+L324/100)</f>
        <v>0</v>
      </c>
      <c r="N324" s="161">
        <v>1.2E-4</v>
      </c>
      <c r="O324" s="161">
        <f>ROUND(E324*N324,2)</f>
        <v>0.16</v>
      </c>
      <c r="P324" s="161">
        <v>0</v>
      </c>
      <c r="Q324" s="161">
        <f>ROUND(E324*P324,2)</f>
        <v>0</v>
      </c>
      <c r="R324" s="161" t="s">
        <v>249</v>
      </c>
      <c r="S324" s="161" t="s">
        <v>130</v>
      </c>
      <c r="T324" s="161" t="s">
        <v>160</v>
      </c>
      <c r="U324" s="161">
        <v>0</v>
      </c>
      <c r="V324" s="161">
        <f>ROUND(E324*U324,2)</f>
        <v>0</v>
      </c>
      <c r="W324" s="161"/>
      <c r="X324" s="161" t="s">
        <v>250</v>
      </c>
      <c r="Y324" s="151"/>
      <c r="Z324" s="151"/>
      <c r="AA324" s="151"/>
      <c r="AB324" s="151"/>
      <c r="AC324" s="151"/>
      <c r="AD324" s="151"/>
      <c r="AE324" s="151"/>
      <c r="AF324" s="151"/>
      <c r="AG324" s="151" t="s">
        <v>251</v>
      </c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8"/>
      <c r="B325" s="159"/>
      <c r="C325" s="196" t="s">
        <v>580</v>
      </c>
      <c r="D325" s="189"/>
      <c r="E325" s="190">
        <v>1354.0125</v>
      </c>
      <c r="F325" s="161"/>
      <c r="G325" s="161"/>
      <c r="H325" s="161"/>
      <c r="I325" s="161"/>
      <c r="J325" s="161"/>
      <c r="K325" s="161"/>
      <c r="L325" s="161"/>
      <c r="M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61"/>
      <c r="Y325" s="151"/>
      <c r="Z325" s="151"/>
      <c r="AA325" s="151"/>
      <c r="AB325" s="151"/>
      <c r="AC325" s="151"/>
      <c r="AD325" s="151"/>
      <c r="AE325" s="151"/>
      <c r="AF325" s="151"/>
      <c r="AG325" s="151" t="s">
        <v>164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58"/>
      <c r="B326" s="159"/>
      <c r="C326" s="196" t="s">
        <v>581</v>
      </c>
      <c r="D326" s="189"/>
      <c r="E326" s="190">
        <v>10</v>
      </c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51"/>
      <c r="Z326" s="151"/>
      <c r="AA326" s="151"/>
      <c r="AB326" s="151"/>
      <c r="AC326" s="151"/>
      <c r="AD326" s="151"/>
      <c r="AE326" s="151"/>
      <c r="AF326" s="151"/>
      <c r="AG326" s="151" t="s">
        <v>164</v>
      </c>
      <c r="AH326" s="151">
        <v>0</v>
      </c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58">
        <v>128</v>
      </c>
      <c r="B327" s="159" t="s">
        <v>582</v>
      </c>
      <c r="C327" s="200" t="s">
        <v>583</v>
      </c>
      <c r="D327" s="160" t="s">
        <v>0</v>
      </c>
      <c r="E327" s="195"/>
      <c r="F327" s="162"/>
      <c r="G327" s="161">
        <f>ROUND(E327*F327,2)</f>
        <v>0</v>
      </c>
      <c r="H327" s="162"/>
      <c r="I327" s="161">
        <f>ROUND(E327*H327,2)</f>
        <v>0</v>
      </c>
      <c r="J327" s="162"/>
      <c r="K327" s="161">
        <f>ROUND(E327*J327,2)</f>
        <v>0</v>
      </c>
      <c r="L327" s="161">
        <v>21</v>
      </c>
      <c r="M327" s="161">
        <f>G327*(1+L327/100)</f>
        <v>0</v>
      </c>
      <c r="N327" s="161">
        <v>0</v>
      </c>
      <c r="O327" s="161">
        <f>ROUND(E327*N327,2)</f>
        <v>0</v>
      </c>
      <c r="P327" s="161">
        <v>0</v>
      </c>
      <c r="Q327" s="161">
        <f>ROUND(E327*P327,2)</f>
        <v>0</v>
      </c>
      <c r="R327" s="161"/>
      <c r="S327" s="161" t="s">
        <v>130</v>
      </c>
      <c r="T327" s="161" t="s">
        <v>160</v>
      </c>
      <c r="U327" s="161">
        <v>0</v>
      </c>
      <c r="V327" s="161">
        <f>ROUND(E327*U327,2)</f>
        <v>0</v>
      </c>
      <c r="W327" s="161"/>
      <c r="X327" s="161" t="s">
        <v>538</v>
      </c>
      <c r="Y327" s="151"/>
      <c r="Z327" s="151"/>
      <c r="AA327" s="151"/>
      <c r="AB327" s="151"/>
      <c r="AC327" s="151"/>
      <c r="AD327" s="151"/>
      <c r="AE327" s="151"/>
      <c r="AF327" s="151"/>
      <c r="AG327" s="151" t="s">
        <v>539</v>
      </c>
      <c r="AH327" s="151"/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x14ac:dyDescent="0.2">
      <c r="A328" s="164" t="s">
        <v>125</v>
      </c>
      <c r="B328" s="165" t="s">
        <v>77</v>
      </c>
      <c r="C328" s="183" t="s">
        <v>78</v>
      </c>
      <c r="D328" s="166"/>
      <c r="E328" s="167"/>
      <c r="F328" s="168"/>
      <c r="G328" s="169">
        <f>SUMIF(AG329:AG353,"&lt;&gt;NOR",G329:G353)</f>
        <v>0</v>
      </c>
      <c r="H328" s="163"/>
      <c r="I328" s="163">
        <f>SUM(I329:I353)</f>
        <v>0</v>
      </c>
      <c r="J328" s="163"/>
      <c r="K328" s="163">
        <f>SUM(K329:K353)</f>
        <v>0</v>
      </c>
      <c r="L328" s="163"/>
      <c r="M328" s="163">
        <f>SUM(M329:M353)</f>
        <v>0</v>
      </c>
      <c r="N328" s="163"/>
      <c r="O328" s="163">
        <f>SUM(O329:O353)</f>
        <v>12.989999999999998</v>
      </c>
      <c r="P328" s="163"/>
      <c r="Q328" s="163">
        <f>SUM(Q329:Q353)</f>
        <v>9.8000000000000007</v>
      </c>
      <c r="R328" s="163"/>
      <c r="S328" s="163"/>
      <c r="T328" s="163"/>
      <c r="U328" s="163"/>
      <c r="V328" s="163">
        <f>SUM(V329:V353)</f>
        <v>309.03000000000003</v>
      </c>
      <c r="W328" s="163"/>
      <c r="X328" s="163"/>
      <c r="AG328" t="s">
        <v>126</v>
      </c>
    </row>
    <row r="329" spans="1:60" outlineLevel="1" x14ac:dyDescent="0.2">
      <c r="A329" s="170">
        <v>129</v>
      </c>
      <c r="B329" s="171" t="s">
        <v>584</v>
      </c>
      <c r="C329" s="185" t="s">
        <v>585</v>
      </c>
      <c r="D329" s="172" t="s">
        <v>159</v>
      </c>
      <c r="E329" s="173">
        <v>1224.75</v>
      </c>
      <c r="F329" s="174"/>
      <c r="G329" s="175">
        <f>ROUND(E329*F329,2)</f>
        <v>0</v>
      </c>
      <c r="H329" s="162"/>
      <c r="I329" s="161">
        <f>ROUND(E329*H329,2)</f>
        <v>0</v>
      </c>
      <c r="J329" s="162"/>
      <c r="K329" s="161">
        <f>ROUND(E329*J329,2)</f>
        <v>0</v>
      </c>
      <c r="L329" s="161">
        <v>21</v>
      </c>
      <c r="M329" s="161">
        <f>G329*(1+L329/100)</f>
        <v>0</v>
      </c>
      <c r="N329" s="161">
        <v>0</v>
      </c>
      <c r="O329" s="161">
        <f>ROUND(E329*N329,2)</f>
        <v>0</v>
      </c>
      <c r="P329" s="161">
        <v>8.0000000000000002E-3</v>
      </c>
      <c r="Q329" s="161">
        <f>ROUND(E329*P329,2)</f>
        <v>9.8000000000000007</v>
      </c>
      <c r="R329" s="161"/>
      <c r="S329" s="161" t="s">
        <v>130</v>
      </c>
      <c r="T329" s="161" t="s">
        <v>160</v>
      </c>
      <c r="U329" s="161">
        <v>0.05</v>
      </c>
      <c r="V329" s="161">
        <f>ROUND(E329*U329,2)</f>
        <v>61.24</v>
      </c>
      <c r="W329" s="161"/>
      <c r="X329" s="161" t="s">
        <v>161</v>
      </c>
      <c r="Y329" s="151"/>
      <c r="Z329" s="151"/>
      <c r="AA329" s="151"/>
      <c r="AB329" s="151"/>
      <c r="AC329" s="151"/>
      <c r="AD329" s="151"/>
      <c r="AE329" s="151"/>
      <c r="AF329" s="151"/>
      <c r="AG329" s="151" t="s">
        <v>162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58"/>
      <c r="B330" s="159"/>
      <c r="C330" s="196" t="s">
        <v>586</v>
      </c>
      <c r="D330" s="189"/>
      <c r="E330" s="190">
        <v>1224.75</v>
      </c>
      <c r="F330" s="161"/>
      <c r="G330" s="161"/>
      <c r="H330" s="161"/>
      <c r="I330" s="161"/>
      <c r="J330" s="161"/>
      <c r="K330" s="161"/>
      <c r="L330" s="161"/>
      <c r="M330" s="161"/>
      <c r="N330" s="161"/>
      <c r="O330" s="161"/>
      <c r="P330" s="161"/>
      <c r="Q330" s="161"/>
      <c r="R330" s="161"/>
      <c r="S330" s="161"/>
      <c r="T330" s="161"/>
      <c r="U330" s="161"/>
      <c r="V330" s="161"/>
      <c r="W330" s="161"/>
      <c r="X330" s="161"/>
      <c r="Y330" s="151"/>
      <c r="Z330" s="151"/>
      <c r="AA330" s="151"/>
      <c r="AB330" s="151"/>
      <c r="AC330" s="151"/>
      <c r="AD330" s="151"/>
      <c r="AE330" s="151"/>
      <c r="AF330" s="151"/>
      <c r="AG330" s="151" t="s">
        <v>164</v>
      </c>
      <c r="AH330" s="151">
        <v>0</v>
      </c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ht="22.5" outlineLevel="1" x14ac:dyDescent="0.2">
      <c r="A331" s="170">
        <v>130</v>
      </c>
      <c r="B331" s="171" t="s">
        <v>587</v>
      </c>
      <c r="C331" s="185" t="s">
        <v>588</v>
      </c>
      <c r="D331" s="172" t="s">
        <v>159</v>
      </c>
      <c r="E331" s="173">
        <v>109.152</v>
      </c>
      <c r="F331" s="174"/>
      <c r="G331" s="175">
        <f>ROUND(E331*F331,2)</f>
        <v>0</v>
      </c>
      <c r="H331" s="162"/>
      <c r="I331" s="161">
        <f>ROUND(E331*H331,2)</f>
        <v>0</v>
      </c>
      <c r="J331" s="162"/>
      <c r="K331" s="161">
        <f>ROUND(E331*J331,2)</f>
        <v>0</v>
      </c>
      <c r="L331" s="161">
        <v>21</v>
      </c>
      <c r="M331" s="161">
        <f>G331*(1+L331/100)</f>
        <v>0</v>
      </c>
      <c r="N331" s="161">
        <v>0</v>
      </c>
      <c r="O331" s="161">
        <f>ROUND(E331*N331,2)</f>
        <v>0</v>
      </c>
      <c r="P331" s="161">
        <v>0</v>
      </c>
      <c r="Q331" s="161">
        <f>ROUND(E331*P331,2)</f>
        <v>0</v>
      </c>
      <c r="R331" s="161"/>
      <c r="S331" s="161" t="s">
        <v>130</v>
      </c>
      <c r="T331" s="161" t="s">
        <v>362</v>
      </c>
      <c r="U331" s="161">
        <v>0.12</v>
      </c>
      <c r="V331" s="161">
        <f>ROUND(E331*U331,2)</f>
        <v>13.1</v>
      </c>
      <c r="W331" s="161"/>
      <c r="X331" s="161" t="s">
        <v>161</v>
      </c>
      <c r="Y331" s="151"/>
      <c r="Z331" s="151"/>
      <c r="AA331" s="151"/>
      <c r="AB331" s="151"/>
      <c r="AC331" s="151"/>
      <c r="AD331" s="151"/>
      <c r="AE331" s="151"/>
      <c r="AF331" s="151"/>
      <c r="AG331" s="151" t="s">
        <v>162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8"/>
      <c r="B332" s="159"/>
      <c r="C332" s="196" t="s">
        <v>327</v>
      </c>
      <c r="D332" s="189"/>
      <c r="E332" s="190">
        <v>103.152</v>
      </c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51"/>
      <c r="Z332" s="151"/>
      <c r="AA332" s="151"/>
      <c r="AB332" s="151"/>
      <c r="AC332" s="151"/>
      <c r="AD332" s="151"/>
      <c r="AE332" s="151"/>
      <c r="AF332" s="151"/>
      <c r="AG332" s="151" t="s">
        <v>164</v>
      </c>
      <c r="AH332" s="151">
        <v>0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8"/>
      <c r="B333" s="159"/>
      <c r="C333" s="196" t="s">
        <v>589</v>
      </c>
      <c r="D333" s="189"/>
      <c r="E333" s="190">
        <v>6</v>
      </c>
      <c r="F333" s="161"/>
      <c r="G333" s="161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  <c r="Y333" s="151"/>
      <c r="Z333" s="151"/>
      <c r="AA333" s="151"/>
      <c r="AB333" s="151"/>
      <c r="AC333" s="151"/>
      <c r="AD333" s="151"/>
      <c r="AE333" s="151"/>
      <c r="AF333" s="151"/>
      <c r="AG333" s="151" t="s">
        <v>164</v>
      </c>
      <c r="AH333" s="151">
        <v>0</v>
      </c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70">
        <v>131</v>
      </c>
      <c r="B334" s="171" t="s">
        <v>590</v>
      </c>
      <c r="C334" s="185" t="s">
        <v>591</v>
      </c>
      <c r="D334" s="172" t="s">
        <v>159</v>
      </c>
      <c r="E334" s="173">
        <v>38</v>
      </c>
      <c r="F334" s="174"/>
      <c r="G334" s="175">
        <f>ROUND(E334*F334,2)</f>
        <v>0</v>
      </c>
      <c r="H334" s="162"/>
      <c r="I334" s="161">
        <f>ROUND(E334*H334,2)</f>
        <v>0</v>
      </c>
      <c r="J334" s="162"/>
      <c r="K334" s="161">
        <f>ROUND(E334*J334,2)</f>
        <v>0</v>
      </c>
      <c r="L334" s="161">
        <v>21</v>
      </c>
      <c r="M334" s="161">
        <f>G334*(1+L334/100)</f>
        <v>0</v>
      </c>
      <c r="N334" s="161">
        <v>3.0000000000000001E-3</v>
      </c>
      <c r="O334" s="161">
        <f>ROUND(E334*N334,2)</f>
        <v>0.11</v>
      </c>
      <c r="P334" s="161">
        <v>0</v>
      </c>
      <c r="Q334" s="161">
        <f>ROUND(E334*P334,2)</f>
        <v>0</v>
      </c>
      <c r="R334" s="161"/>
      <c r="S334" s="161" t="s">
        <v>130</v>
      </c>
      <c r="T334" s="161" t="s">
        <v>160</v>
      </c>
      <c r="U334" s="161">
        <v>0.28000000000000003</v>
      </c>
      <c r="V334" s="161">
        <f>ROUND(E334*U334,2)</f>
        <v>10.64</v>
      </c>
      <c r="W334" s="161"/>
      <c r="X334" s="161" t="s">
        <v>161</v>
      </c>
      <c r="Y334" s="151"/>
      <c r="Z334" s="151"/>
      <c r="AA334" s="151"/>
      <c r="AB334" s="151"/>
      <c r="AC334" s="151"/>
      <c r="AD334" s="151"/>
      <c r="AE334" s="151"/>
      <c r="AF334" s="151"/>
      <c r="AG334" s="151" t="s">
        <v>162</v>
      </c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58"/>
      <c r="B335" s="159"/>
      <c r="C335" s="196" t="s">
        <v>592</v>
      </c>
      <c r="D335" s="189"/>
      <c r="E335" s="190">
        <v>38</v>
      </c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164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70">
        <v>132</v>
      </c>
      <c r="B336" s="171" t="s">
        <v>593</v>
      </c>
      <c r="C336" s="185" t="s">
        <v>594</v>
      </c>
      <c r="D336" s="172" t="s">
        <v>159</v>
      </c>
      <c r="E336" s="173">
        <v>1400.3125</v>
      </c>
      <c r="F336" s="174"/>
      <c r="G336" s="175">
        <f>ROUND(E336*F336,2)</f>
        <v>0</v>
      </c>
      <c r="H336" s="162"/>
      <c r="I336" s="161">
        <f>ROUND(E336*H336,2)</f>
        <v>0</v>
      </c>
      <c r="J336" s="162"/>
      <c r="K336" s="161">
        <f>ROUND(E336*J336,2)</f>
        <v>0</v>
      </c>
      <c r="L336" s="161">
        <v>21</v>
      </c>
      <c r="M336" s="161">
        <f>G336*(1+L336/100)</f>
        <v>0</v>
      </c>
      <c r="N336" s="161">
        <v>3.3E-4</v>
      </c>
      <c r="O336" s="161">
        <f>ROUND(E336*N336,2)</f>
        <v>0.46</v>
      </c>
      <c r="P336" s="161">
        <v>0</v>
      </c>
      <c r="Q336" s="161">
        <f>ROUND(E336*P336,2)</f>
        <v>0</v>
      </c>
      <c r="R336" s="161"/>
      <c r="S336" s="161" t="s">
        <v>130</v>
      </c>
      <c r="T336" s="161" t="s">
        <v>362</v>
      </c>
      <c r="U336" s="161">
        <v>0.16</v>
      </c>
      <c r="V336" s="161">
        <f>ROUND(E336*U336,2)</f>
        <v>224.05</v>
      </c>
      <c r="W336" s="161"/>
      <c r="X336" s="161" t="s">
        <v>161</v>
      </c>
      <c r="Y336" s="151"/>
      <c r="Z336" s="151"/>
      <c r="AA336" s="151"/>
      <c r="AB336" s="151"/>
      <c r="AC336" s="151"/>
      <c r="AD336" s="151"/>
      <c r="AE336" s="151"/>
      <c r="AF336" s="151"/>
      <c r="AG336" s="151" t="s">
        <v>162</v>
      </c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ht="22.5" outlineLevel="1" x14ac:dyDescent="0.2">
      <c r="A337" s="158"/>
      <c r="B337" s="159"/>
      <c r="C337" s="196" t="s">
        <v>595</v>
      </c>
      <c r="D337" s="189"/>
      <c r="E337" s="190">
        <v>1354.0125</v>
      </c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164</v>
      </c>
      <c r="AH337" s="151">
        <v>0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58"/>
      <c r="B338" s="159"/>
      <c r="C338" s="196" t="s">
        <v>596</v>
      </c>
      <c r="D338" s="189"/>
      <c r="E338" s="190">
        <v>40</v>
      </c>
      <c r="F338" s="161"/>
      <c r="G338" s="161"/>
      <c r="H338" s="161"/>
      <c r="I338" s="161"/>
      <c r="J338" s="161"/>
      <c r="K338" s="161"/>
      <c r="L338" s="161"/>
      <c r="M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  <c r="Y338" s="151"/>
      <c r="Z338" s="151"/>
      <c r="AA338" s="151"/>
      <c r="AB338" s="151"/>
      <c r="AC338" s="151"/>
      <c r="AD338" s="151"/>
      <c r="AE338" s="151"/>
      <c r="AF338" s="151"/>
      <c r="AG338" s="151" t="s">
        <v>164</v>
      </c>
      <c r="AH338" s="151">
        <v>0</v>
      </c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">
      <c r="A339" s="158"/>
      <c r="B339" s="159"/>
      <c r="C339" s="196" t="s">
        <v>597</v>
      </c>
      <c r="D339" s="189"/>
      <c r="E339" s="190">
        <v>6.3</v>
      </c>
      <c r="F339" s="161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51"/>
      <c r="Z339" s="151"/>
      <c r="AA339" s="151"/>
      <c r="AB339" s="151"/>
      <c r="AC339" s="151"/>
      <c r="AD339" s="151"/>
      <c r="AE339" s="151"/>
      <c r="AF339" s="151"/>
      <c r="AG339" s="151" t="s">
        <v>164</v>
      </c>
      <c r="AH339" s="151">
        <v>0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70">
        <v>133</v>
      </c>
      <c r="B340" s="171" t="s">
        <v>598</v>
      </c>
      <c r="C340" s="185" t="s">
        <v>599</v>
      </c>
      <c r="D340" s="172" t="s">
        <v>169</v>
      </c>
      <c r="E340" s="173">
        <v>9.5</v>
      </c>
      <c r="F340" s="174"/>
      <c r="G340" s="175">
        <f>ROUND(E340*F340,2)</f>
        <v>0</v>
      </c>
      <c r="H340" s="162"/>
      <c r="I340" s="161">
        <f>ROUND(E340*H340,2)</f>
        <v>0</v>
      </c>
      <c r="J340" s="162"/>
      <c r="K340" s="161">
        <f>ROUND(E340*J340,2)</f>
        <v>0</v>
      </c>
      <c r="L340" s="161">
        <v>21</v>
      </c>
      <c r="M340" s="161">
        <f>G340*(1+L340/100)</f>
        <v>0</v>
      </c>
      <c r="N340" s="161">
        <v>0.03</v>
      </c>
      <c r="O340" s="161">
        <f>ROUND(E340*N340,2)</f>
        <v>0.28999999999999998</v>
      </c>
      <c r="P340" s="161">
        <v>0</v>
      </c>
      <c r="Q340" s="161">
        <f>ROUND(E340*P340,2)</f>
        <v>0</v>
      </c>
      <c r="R340" s="161" t="s">
        <v>249</v>
      </c>
      <c r="S340" s="161" t="s">
        <v>130</v>
      </c>
      <c r="T340" s="161" t="s">
        <v>362</v>
      </c>
      <c r="U340" s="161">
        <v>0</v>
      </c>
      <c r="V340" s="161">
        <f>ROUND(E340*U340,2)</f>
        <v>0</v>
      </c>
      <c r="W340" s="161"/>
      <c r="X340" s="161" t="s">
        <v>250</v>
      </c>
      <c r="Y340" s="151"/>
      <c r="Z340" s="151"/>
      <c r="AA340" s="151"/>
      <c r="AB340" s="151"/>
      <c r="AC340" s="151"/>
      <c r="AD340" s="151"/>
      <c r="AE340" s="151"/>
      <c r="AF340" s="151"/>
      <c r="AG340" s="151" t="s">
        <v>251</v>
      </c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">
      <c r="A341" s="158"/>
      <c r="B341" s="159"/>
      <c r="C341" s="196" t="s">
        <v>600</v>
      </c>
      <c r="D341" s="189"/>
      <c r="E341" s="190">
        <v>9.5</v>
      </c>
      <c r="F341" s="161"/>
      <c r="G341" s="161"/>
      <c r="H341" s="161"/>
      <c r="I341" s="161"/>
      <c r="J341" s="161"/>
      <c r="K341" s="161"/>
      <c r="L341" s="161"/>
      <c r="M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61"/>
      <c r="Y341" s="151"/>
      <c r="Z341" s="151"/>
      <c r="AA341" s="151"/>
      <c r="AB341" s="151"/>
      <c r="AC341" s="151"/>
      <c r="AD341" s="151"/>
      <c r="AE341" s="151"/>
      <c r="AF341" s="151"/>
      <c r="AG341" s="151" t="s">
        <v>164</v>
      </c>
      <c r="AH341" s="151">
        <v>0</v>
      </c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70">
        <v>134</v>
      </c>
      <c r="B342" s="171" t="s">
        <v>601</v>
      </c>
      <c r="C342" s="185" t="s">
        <v>602</v>
      </c>
      <c r="D342" s="172" t="s">
        <v>169</v>
      </c>
      <c r="E342" s="173">
        <v>454.36425000000003</v>
      </c>
      <c r="F342" s="174"/>
      <c r="G342" s="175">
        <f>ROUND(E342*F342,2)</f>
        <v>0</v>
      </c>
      <c r="H342" s="162"/>
      <c r="I342" s="161">
        <f>ROUND(E342*H342,2)</f>
        <v>0</v>
      </c>
      <c r="J342" s="162"/>
      <c r="K342" s="161">
        <f>ROUND(E342*J342,2)</f>
        <v>0</v>
      </c>
      <c r="L342" s="161">
        <v>21</v>
      </c>
      <c r="M342" s="161">
        <f>G342*(1+L342/100)</f>
        <v>0</v>
      </c>
      <c r="N342" s="161">
        <v>2.5000000000000001E-2</v>
      </c>
      <c r="O342" s="161">
        <f>ROUND(E342*N342,2)</f>
        <v>11.36</v>
      </c>
      <c r="P342" s="161">
        <v>0</v>
      </c>
      <c r="Q342" s="161">
        <f>ROUND(E342*P342,2)</f>
        <v>0</v>
      </c>
      <c r="R342" s="161" t="s">
        <v>249</v>
      </c>
      <c r="S342" s="161" t="s">
        <v>130</v>
      </c>
      <c r="T342" s="161" t="s">
        <v>131</v>
      </c>
      <c r="U342" s="161">
        <v>0</v>
      </c>
      <c r="V342" s="161">
        <f>ROUND(E342*U342,2)</f>
        <v>0</v>
      </c>
      <c r="W342" s="161"/>
      <c r="X342" s="161" t="s">
        <v>250</v>
      </c>
      <c r="Y342" s="151"/>
      <c r="Z342" s="151"/>
      <c r="AA342" s="151"/>
      <c r="AB342" s="151"/>
      <c r="AC342" s="151"/>
      <c r="AD342" s="151"/>
      <c r="AE342" s="151"/>
      <c r="AF342" s="151"/>
      <c r="AG342" s="151" t="s">
        <v>251</v>
      </c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ht="22.5" outlineLevel="1" x14ac:dyDescent="0.2">
      <c r="A343" s="158"/>
      <c r="B343" s="159"/>
      <c r="C343" s="196" t="s">
        <v>603</v>
      </c>
      <c r="D343" s="189"/>
      <c r="E343" s="190">
        <v>460.36425000000003</v>
      </c>
      <c r="F343" s="161"/>
      <c r="G343" s="161"/>
      <c r="H343" s="161"/>
      <c r="I343" s="161"/>
      <c r="J343" s="161"/>
      <c r="K343" s="161"/>
      <c r="L343" s="161"/>
      <c r="M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61"/>
      <c r="Y343" s="151"/>
      <c r="Z343" s="151"/>
      <c r="AA343" s="151"/>
      <c r="AB343" s="151"/>
      <c r="AC343" s="151"/>
      <c r="AD343" s="151"/>
      <c r="AE343" s="151"/>
      <c r="AF343" s="151"/>
      <c r="AG343" s="151" t="s">
        <v>164</v>
      </c>
      <c r="AH343" s="151">
        <v>0</v>
      </c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58"/>
      <c r="B344" s="159"/>
      <c r="C344" s="196" t="s">
        <v>604</v>
      </c>
      <c r="D344" s="189"/>
      <c r="E344" s="190">
        <v>-6</v>
      </c>
      <c r="F344" s="161"/>
      <c r="G344" s="161"/>
      <c r="H344" s="161"/>
      <c r="I344" s="161"/>
      <c r="J344" s="161"/>
      <c r="K344" s="161"/>
      <c r="L344" s="161"/>
      <c r="M344" s="161"/>
      <c r="N344" s="161"/>
      <c r="O344" s="161"/>
      <c r="P344" s="161"/>
      <c r="Q344" s="161"/>
      <c r="R344" s="161"/>
      <c r="S344" s="161"/>
      <c r="T344" s="161"/>
      <c r="U344" s="161"/>
      <c r="V344" s="161"/>
      <c r="W344" s="161"/>
      <c r="X344" s="161"/>
      <c r="Y344" s="151"/>
      <c r="Z344" s="151"/>
      <c r="AA344" s="151"/>
      <c r="AB344" s="151"/>
      <c r="AC344" s="151"/>
      <c r="AD344" s="151"/>
      <c r="AE344" s="151"/>
      <c r="AF344" s="151"/>
      <c r="AG344" s="151" t="s">
        <v>164</v>
      </c>
      <c r="AH344" s="151">
        <v>0</v>
      </c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70">
        <v>135</v>
      </c>
      <c r="B345" s="171" t="s">
        <v>605</v>
      </c>
      <c r="C345" s="185" t="s">
        <v>606</v>
      </c>
      <c r="D345" s="172" t="s">
        <v>159</v>
      </c>
      <c r="E345" s="173">
        <v>114.6096</v>
      </c>
      <c r="F345" s="174"/>
      <c r="G345" s="175">
        <f>ROUND(E345*F345,2)</f>
        <v>0</v>
      </c>
      <c r="H345" s="162"/>
      <c r="I345" s="161">
        <f>ROUND(E345*H345,2)</f>
        <v>0</v>
      </c>
      <c r="J345" s="162"/>
      <c r="K345" s="161">
        <f>ROUND(E345*J345,2)</f>
        <v>0</v>
      </c>
      <c r="L345" s="161">
        <v>21</v>
      </c>
      <c r="M345" s="161">
        <f>G345*(1+L345/100)</f>
        <v>0</v>
      </c>
      <c r="N345" s="161">
        <v>1E-3</v>
      </c>
      <c r="O345" s="161">
        <f>ROUND(E345*N345,2)</f>
        <v>0.11</v>
      </c>
      <c r="P345" s="161">
        <v>0</v>
      </c>
      <c r="Q345" s="161">
        <f>ROUND(E345*P345,2)</f>
        <v>0</v>
      </c>
      <c r="R345" s="161"/>
      <c r="S345" s="161" t="s">
        <v>245</v>
      </c>
      <c r="T345" s="161" t="s">
        <v>362</v>
      </c>
      <c r="U345" s="161">
        <v>0</v>
      </c>
      <c r="V345" s="161">
        <f>ROUND(E345*U345,2)</f>
        <v>0</v>
      </c>
      <c r="W345" s="161"/>
      <c r="X345" s="161" t="s">
        <v>250</v>
      </c>
      <c r="Y345" s="151"/>
      <c r="Z345" s="151"/>
      <c r="AA345" s="151"/>
      <c r="AB345" s="151"/>
      <c r="AC345" s="151"/>
      <c r="AD345" s="151"/>
      <c r="AE345" s="151"/>
      <c r="AF345" s="151"/>
      <c r="AG345" s="151" t="s">
        <v>251</v>
      </c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">
      <c r="A346" s="158"/>
      <c r="B346" s="159"/>
      <c r="C346" s="196" t="s">
        <v>607</v>
      </c>
      <c r="D346" s="189"/>
      <c r="E346" s="190">
        <v>114.6096</v>
      </c>
      <c r="F346" s="161"/>
      <c r="G346" s="161"/>
      <c r="H346" s="161"/>
      <c r="I346" s="161"/>
      <c r="J346" s="161"/>
      <c r="K346" s="161"/>
      <c r="L346" s="161"/>
      <c r="M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  <c r="Y346" s="151"/>
      <c r="Z346" s="151"/>
      <c r="AA346" s="151"/>
      <c r="AB346" s="151"/>
      <c r="AC346" s="151"/>
      <c r="AD346" s="151"/>
      <c r="AE346" s="151"/>
      <c r="AF346" s="151"/>
      <c r="AG346" s="151" t="s">
        <v>164</v>
      </c>
      <c r="AH346" s="151">
        <v>5</v>
      </c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">
      <c r="A347" s="170">
        <v>136</v>
      </c>
      <c r="B347" s="171" t="s">
        <v>608</v>
      </c>
      <c r="C347" s="185" t="s">
        <v>609</v>
      </c>
      <c r="D347" s="172" t="s">
        <v>159</v>
      </c>
      <c r="E347" s="173">
        <v>48.3</v>
      </c>
      <c r="F347" s="174"/>
      <c r="G347" s="175">
        <f>ROUND(E347*F347,2)</f>
        <v>0</v>
      </c>
      <c r="H347" s="162"/>
      <c r="I347" s="161">
        <f>ROUND(E347*H347,2)</f>
        <v>0</v>
      </c>
      <c r="J347" s="162"/>
      <c r="K347" s="161">
        <f>ROUND(E347*J347,2)</f>
        <v>0</v>
      </c>
      <c r="L347" s="161">
        <v>21</v>
      </c>
      <c r="M347" s="161">
        <f>G347*(1+L347/100)</f>
        <v>0</v>
      </c>
      <c r="N347" s="161">
        <v>5.5999999999999999E-3</v>
      </c>
      <c r="O347" s="161">
        <f>ROUND(E347*N347,2)</f>
        <v>0.27</v>
      </c>
      <c r="P347" s="161">
        <v>0</v>
      </c>
      <c r="Q347" s="161">
        <f>ROUND(E347*P347,2)</f>
        <v>0</v>
      </c>
      <c r="R347" s="161" t="s">
        <v>249</v>
      </c>
      <c r="S347" s="161" t="s">
        <v>130</v>
      </c>
      <c r="T347" s="161" t="s">
        <v>160</v>
      </c>
      <c r="U347" s="161">
        <v>0</v>
      </c>
      <c r="V347" s="161">
        <f>ROUND(E347*U347,2)</f>
        <v>0</v>
      </c>
      <c r="W347" s="161"/>
      <c r="X347" s="161" t="s">
        <v>250</v>
      </c>
      <c r="Y347" s="151"/>
      <c r="Z347" s="151"/>
      <c r="AA347" s="151"/>
      <c r="AB347" s="151"/>
      <c r="AC347" s="151"/>
      <c r="AD347" s="151"/>
      <c r="AE347" s="151"/>
      <c r="AF347" s="151"/>
      <c r="AG347" s="151" t="s">
        <v>251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58"/>
      <c r="B348" s="159"/>
      <c r="C348" s="196" t="s">
        <v>610</v>
      </c>
      <c r="D348" s="189"/>
      <c r="E348" s="190">
        <v>42</v>
      </c>
      <c r="F348" s="161"/>
      <c r="G348" s="161"/>
      <c r="H348" s="161"/>
      <c r="I348" s="161"/>
      <c r="J348" s="161"/>
      <c r="K348" s="161"/>
      <c r="L348" s="161"/>
      <c r="M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61"/>
      <c r="Y348" s="151"/>
      <c r="Z348" s="151"/>
      <c r="AA348" s="151"/>
      <c r="AB348" s="151"/>
      <c r="AC348" s="151"/>
      <c r="AD348" s="151"/>
      <c r="AE348" s="151"/>
      <c r="AF348" s="151"/>
      <c r="AG348" s="151" t="s">
        <v>164</v>
      </c>
      <c r="AH348" s="151">
        <v>0</v>
      </c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">
      <c r="A349" s="158"/>
      <c r="B349" s="159"/>
      <c r="C349" s="196" t="s">
        <v>597</v>
      </c>
      <c r="D349" s="189"/>
      <c r="E349" s="190">
        <v>6.3</v>
      </c>
      <c r="F349" s="161"/>
      <c r="G349" s="161"/>
      <c r="H349" s="161"/>
      <c r="I349" s="161"/>
      <c r="J349" s="161"/>
      <c r="K349" s="161"/>
      <c r="L349" s="161"/>
      <c r="M349" s="161"/>
      <c r="N349" s="161"/>
      <c r="O349" s="161"/>
      <c r="P349" s="161"/>
      <c r="Q349" s="161"/>
      <c r="R349" s="161"/>
      <c r="S349" s="161"/>
      <c r="T349" s="161"/>
      <c r="U349" s="161"/>
      <c r="V349" s="161"/>
      <c r="W349" s="161"/>
      <c r="X349" s="161"/>
      <c r="Y349" s="151"/>
      <c r="Z349" s="151"/>
      <c r="AA349" s="151"/>
      <c r="AB349" s="151"/>
      <c r="AC349" s="151"/>
      <c r="AD349" s="151"/>
      <c r="AE349" s="151"/>
      <c r="AF349" s="151"/>
      <c r="AG349" s="151" t="s">
        <v>164</v>
      </c>
      <c r="AH349" s="151">
        <v>0</v>
      </c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70">
        <v>137</v>
      </c>
      <c r="B350" s="171" t="s">
        <v>611</v>
      </c>
      <c r="C350" s="185" t="s">
        <v>612</v>
      </c>
      <c r="D350" s="172" t="s">
        <v>159</v>
      </c>
      <c r="E350" s="173">
        <v>48.3</v>
      </c>
      <c r="F350" s="174"/>
      <c r="G350" s="175">
        <f>ROUND(E350*F350,2)</f>
        <v>0</v>
      </c>
      <c r="H350" s="162"/>
      <c r="I350" s="161">
        <f>ROUND(E350*H350,2)</f>
        <v>0</v>
      </c>
      <c r="J350" s="162"/>
      <c r="K350" s="161">
        <f>ROUND(E350*J350,2)</f>
        <v>0</v>
      </c>
      <c r="L350" s="161">
        <v>21</v>
      </c>
      <c r="M350" s="161">
        <f>G350*(1+L350/100)</f>
        <v>0</v>
      </c>
      <c r="N350" s="161">
        <v>8.0000000000000002E-3</v>
      </c>
      <c r="O350" s="161">
        <f>ROUND(E350*N350,2)</f>
        <v>0.39</v>
      </c>
      <c r="P350" s="161">
        <v>0</v>
      </c>
      <c r="Q350" s="161">
        <f>ROUND(E350*P350,2)</f>
        <v>0</v>
      </c>
      <c r="R350" s="161" t="s">
        <v>249</v>
      </c>
      <c r="S350" s="161" t="s">
        <v>130</v>
      </c>
      <c r="T350" s="161" t="s">
        <v>160</v>
      </c>
      <c r="U350" s="161">
        <v>0</v>
      </c>
      <c r="V350" s="161">
        <f>ROUND(E350*U350,2)</f>
        <v>0</v>
      </c>
      <c r="W350" s="161"/>
      <c r="X350" s="161" t="s">
        <v>250</v>
      </c>
      <c r="Y350" s="151"/>
      <c r="Z350" s="151"/>
      <c r="AA350" s="151"/>
      <c r="AB350" s="151"/>
      <c r="AC350" s="151"/>
      <c r="AD350" s="151"/>
      <c r="AE350" s="151"/>
      <c r="AF350" s="151"/>
      <c r="AG350" s="151" t="s">
        <v>251</v>
      </c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">
      <c r="A351" s="158"/>
      <c r="B351" s="159"/>
      <c r="C351" s="196" t="s">
        <v>610</v>
      </c>
      <c r="D351" s="189"/>
      <c r="E351" s="190">
        <v>42</v>
      </c>
      <c r="F351" s="161"/>
      <c r="G351" s="161"/>
      <c r="H351" s="161"/>
      <c r="I351" s="161"/>
      <c r="J351" s="161"/>
      <c r="K351" s="161"/>
      <c r="L351" s="161"/>
      <c r="M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  <c r="Y351" s="151"/>
      <c r="Z351" s="151"/>
      <c r="AA351" s="151"/>
      <c r="AB351" s="151"/>
      <c r="AC351" s="151"/>
      <c r="AD351" s="151"/>
      <c r="AE351" s="151"/>
      <c r="AF351" s="151"/>
      <c r="AG351" s="151" t="s">
        <v>164</v>
      </c>
      <c r="AH351" s="151">
        <v>0</v>
      </c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 x14ac:dyDescent="0.2">
      <c r="A352" s="158"/>
      <c r="B352" s="159"/>
      <c r="C352" s="196" t="s">
        <v>597</v>
      </c>
      <c r="D352" s="189"/>
      <c r="E352" s="190">
        <v>6.3</v>
      </c>
      <c r="F352" s="161"/>
      <c r="G352" s="161"/>
      <c r="H352" s="161"/>
      <c r="I352" s="161"/>
      <c r="J352" s="161"/>
      <c r="K352" s="161"/>
      <c r="L352" s="161"/>
      <c r="M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  <c r="Y352" s="151"/>
      <c r="Z352" s="151"/>
      <c r="AA352" s="151"/>
      <c r="AB352" s="151"/>
      <c r="AC352" s="151"/>
      <c r="AD352" s="151"/>
      <c r="AE352" s="151"/>
      <c r="AF352" s="151"/>
      <c r="AG352" s="151" t="s">
        <v>164</v>
      </c>
      <c r="AH352" s="151">
        <v>0</v>
      </c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">
      <c r="A353" s="158">
        <v>138</v>
      </c>
      <c r="B353" s="159" t="s">
        <v>613</v>
      </c>
      <c r="C353" s="200" t="s">
        <v>614</v>
      </c>
      <c r="D353" s="160" t="s">
        <v>0</v>
      </c>
      <c r="E353" s="195"/>
      <c r="F353" s="162"/>
      <c r="G353" s="161">
        <f>ROUND(E353*F353,2)</f>
        <v>0</v>
      </c>
      <c r="H353" s="162"/>
      <c r="I353" s="161">
        <f>ROUND(E353*H353,2)</f>
        <v>0</v>
      </c>
      <c r="J353" s="162"/>
      <c r="K353" s="161">
        <f>ROUND(E353*J353,2)</f>
        <v>0</v>
      </c>
      <c r="L353" s="161">
        <v>21</v>
      </c>
      <c r="M353" s="161">
        <f>G353*(1+L353/100)</f>
        <v>0</v>
      </c>
      <c r="N353" s="161">
        <v>0</v>
      </c>
      <c r="O353" s="161">
        <f>ROUND(E353*N353,2)</f>
        <v>0</v>
      </c>
      <c r="P353" s="161">
        <v>0</v>
      </c>
      <c r="Q353" s="161">
        <f>ROUND(E353*P353,2)</f>
        <v>0</v>
      </c>
      <c r="R353" s="161"/>
      <c r="S353" s="161" t="s">
        <v>130</v>
      </c>
      <c r="T353" s="161" t="s">
        <v>160</v>
      </c>
      <c r="U353" s="161">
        <v>0</v>
      </c>
      <c r="V353" s="161">
        <f>ROUND(E353*U353,2)</f>
        <v>0</v>
      </c>
      <c r="W353" s="161"/>
      <c r="X353" s="161" t="s">
        <v>538</v>
      </c>
      <c r="Y353" s="151"/>
      <c r="Z353" s="151"/>
      <c r="AA353" s="151"/>
      <c r="AB353" s="151"/>
      <c r="AC353" s="151"/>
      <c r="AD353" s="151"/>
      <c r="AE353" s="151"/>
      <c r="AF353" s="151"/>
      <c r="AG353" s="151" t="s">
        <v>539</v>
      </c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x14ac:dyDescent="0.2">
      <c r="A354" s="164" t="s">
        <v>125</v>
      </c>
      <c r="B354" s="165" t="s">
        <v>79</v>
      </c>
      <c r="C354" s="183" t="s">
        <v>80</v>
      </c>
      <c r="D354" s="166"/>
      <c r="E354" s="167"/>
      <c r="F354" s="168"/>
      <c r="G354" s="169">
        <f>SUMIF(AG355:AG356,"&lt;&gt;NOR",G355:G356)</f>
        <v>0</v>
      </c>
      <c r="H354" s="163"/>
      <c r="I354" s="163">
        <f>SUM(I355:I356)</f>
        <v>0</v>
      </c>
      <c r="J354" s="163"/>
      <c r="K354" s="163">
        <f>SUM(K355:K356)</f>
        <v>0</v>
      </c>
      <c r="L354" s="163"/>
      <c r="M354" s="163">
        <f>SUM(M355:M356)</f>
        <v>0</v>
      </c>
      <c r="N354" s="163"/>
      <c r="O354" s="163">
        <f>SUM(O355:O356)</f>
        <v>0</v>
      </c>
      <c r="P354" s="163"/>
      <c r="Q354" s="163">
        <f>SUM(Q355:Q356)</f>
        <v>0</v>
      </c>
      <c r="R354" s="163"/>
      <c r="S354" s="163"/>
      <c r="T354" s="163"/>
      <c r="U354" s="163"/>
      <c r="V354" s="163">
        <f>SUM(V355:V356)</f>
        <v>0</v>
      </c>
      <c r="W354" s="163"/>
      <c r="X354" s="163"/>
      <c r="AG354" t="s">
        <v>126</v>
      </c>
    </row>
    <row r="355" spans="1:60" outlineLevel="1" x14ac:dyDescent="0.2">
      <c r="A355" s="176">
        <v>139</v>
      </c>
      <c r="B355" s="177" t="s">
        <v>615</v>
      </c>
      <c r="C355" s="184" t="s">
        <v>616</v>
      </c>
      <c r="D355" s="178" t="s">
        <v>375</v>
      </c>
      <c r="E355" s="179">
        <v>1</v>
      </c>
      <c r="F355" s="180"/>
      <c r="G355" s="181">
        <f>ROUND(E355*F355,2)</f>
        <v>0</v>
      </c>
      <c r="H355" s="162"/>
      <c r="I355" s="161">
        <f>ROUND(E355*H355,2)</f>
        <v>0</v>
      </c>
      <c r="J355" s="162"/>
      <c r="K355" s="161">
        <f>ROUND(E355*J355,2)</f>
        <v>0</v>
      </c>
      <c r="L355" s="161">
        <v>21</v>
      </c>
      <c r="M355" s="161">
        <f>G355*(1+L355/100)</f>
        <v>0</v>
      </c>
      <c r="N355" s="161">
        <v>0</v>
      </c>
      <c r="O355" s="161">
        <f>ROUND(E355*N355,2)</f>
        <v>0</v>
      </c>
      <c r="P355" s="161">
        <v>0</v>
      </c>
      <c r="Q355" s="161">
        <f>ROUND(E355*P355,2)</f>
        <v>0</v>
      </c>
      <c r="R355" s="161"/>
      <c r="S355" s="161" t="s">
        <v>245</v>
      </c>
      <c r="T355" s="161" t="s">
        <v>131</v>
      </c>
      <c r="U355" s="161">
        <v>0</v>
      </c>
      <c r="V355" s="161">
        <f>ROUND(E355*U355,2)</f>
        <v>0</v>
      </c>
      <c r="W355" s="161"/>
      <c r="X355" s="161" t="s">
        <v>161</v>
      </c>
      <c r="Y355" s="151"/>
      <c r="Z355" s="151"/>
      <c r="AA355" s="151"/>
      <c r="AB355" s="151"/>
      <c r="AC355" s="151"/>
      <c r="AD355" s="151"/>
      <c r="AE355" s="151"/>
      <c r="AF355" s="151"/>
      <c r="AG355" s="151" t="s">
        <v>162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">
      <c r="A356" s="176">
        <v>140</v>
      </c>
      <c r="B356" s="177" t="s">
        <v>617</v>
      </c>
      <c r="C356" s="184" t="s">
        <v>618</v>
      </c>
      <c r="D356" s="178" t="s">
        <v>375</v>
      </c>
      <c r="E356" s="179">
        <v>1</v>
      </c>
      <c r="F356" s="180"/>
      <c r="G356" s="181">
        <f>ROUND(E356*F356,2)</f>
        <v>0</v>
      </c>
      <c r="H356" s="162"/>
      <c r="I356" s="161">
        <f>ROUND(E356*H356,2)</f>
        <v>0</v>
      </c>
      <c r="J356" s="162"/>
      <c r="K356" s="161">
        <f>ROUND(E356*J356,2)</f>
        <v>0</v>
      </c>
      <c r="L356" s="161">
        <v>21</v>
      </c>
      <c r="M356" s="161">
        <f>G356*(1+L356/100)</f>
        <v>0</v>
      </c>
      <c r="N356" s="161">
        <v>0</v>
      </c>
      <c r="O356" s="161">
        <f>ROUND(E356*N356,2)</f>
        <v>0</v>
      </c>
      <c r="P356" s="161">
        <v>0</v>
      </c>
      <c r="Q356" s="161">
        <f>ROUND(E356*P356,2)</f>
        <v>0</v>
      </c>
      <c r="R356" s="161"/>
      <c r="S356" s="161" t="s">
        <v>245</v>
      </c>
      <c r="T356" s="161" t="s">
        <v>131</v>
      </c>
      <c r="U356" s="161">
        <v>0</v>
      </c>
      <c r="V356" s="161">
        <f>ROUND(E356*U356,2)</f>
        <v>0</v>
      </c>
      <c r="W356" s="161"/>
      <c r="X356" s="161" t="s">
        <v>161</v>
      </c>
      <c r="Y356" s="151"/>
      <c r="Z356" s="151"/>
      <c r="AA356" s="151"/>
      <c r="AB356" s="151"/>
      <c r="AC356" s="151"/>
      <c r="AD356" s="151"/>
      <c r="AE356" s="151"/>
      <c r="AF356" s="151"/>
      <c r="AG356" s="151" t="s">
        <v>162</v>
      </c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x14ac:dyDescent="0.2">
      <c r="A357" s="164" t="s">
        <v>125</v>
      </c>
      <c r="B357" s="165" t="s">
        <v>81</v>
      </c>
      <c r="C357" s="183" t="s">
        <v>82</v>
      </c>
      <c r="D357" s="166"/>
      <c r="E357" s="167"/>
      <c r="F357" s="168"/>
      <c r="G357" s="169">
        <f>SUMIF(AG358:AG358,"&lt;&gt;NOR",G358:G358)</f>
        <v>0</v>
      </c>
      <c r="H357" s="163"/>
      <c r="I357" s="163">
        <f>SUM(I358:I358)</f>
        <v>0</v>
      </c>
      <c r="J357" s="163"/>
      <c r="K357" s="163">
        <f>SUM(K358:K358)</f>
        <v>0</v>
      </c>
      <c r="L357" s="163"/>
      <c r="M357" s="163">
        <f>SUM(M358:M358)</f>
        <v>0</v>
      </c>
      <c r="N357" s="163"/>
      <c r="O357" s="163">
        <f>SUM(O358:O358)</f>
        <v>0</v>
      </c>
      <c r="P357" s="163"/>
      <c r="Q357" s="163">
        <f>SUM(Q358:Q358)</f>
        <v>0</v>
      </c>
      <c r="R357" s="163"/>
      <c r="S357" s="163"/>
      <c r="T357" s="163"/>
      <c r="U357" s="163"/>
      <c r="V357" s="163">
        <f>SUM(V358:V358)</f>
        <v>0</v>
      </c>
      <c r="W357" s="163"/>
      <c r="X357" s="163"/>
      <c r="AG357" t="s">
        <v>126</v>
      </c>
    </row>
    <row r="358" spans="1:60" outlineLevel="1" x14ac:dyDescent="0.2">
      <c r="A358" s="176">
        <v>141</v>
      </c>
      <c r="B358" s="177" t="s">
        <v>619</v>
      </c>
      <c r="C358" s="184" t="s">
        <v>620</v>
      </c>
      <c r="D358" s="178" t="s">
        <v>375</v>
      </c>
      <c r="E358" s="179">
        <v>1</v>
      </c>
      <c r="F358" s="180"/>
      <c r="G358" s="181">
        <f>ROUND(E358*F358,2)</f>
        <v>0</v>
      </c>
      <c r="H358" s="162"/>
      <c r="I358" s="161">
        <f>ROUND(E358*H358,2)</f>
        <v>0</v>
      </c>
      <c r="J358" s="162"/>
      <c r="K358" s="161">
        <f>ROUND(E358*J358,2)</f>
        <v>0</v>
      </c>
      <c r="L358" s="161">
        <v>21</v>
      </c>
      <c r="M358" s="161">
        <f>G358*(1+L358/100)</f>
        <v>0</v>
      </c>
      <c r="N358" s="161">
        <v>0</v>
      </c>
      <c r="O358" s="161">
        <f>ROUND(E358*N358,2)</f>
        <v>0</v>
      </c>
      <c r="P358" s="161">
        <v>0</v>
      </c>
      <c r="Q358" s="161">
        <f>ROUND(E358*P358,2)</f>
        <v>0</v>
      </c>
      <c r="R358" s="161"/>
      <c r="S358" s="161" t="s">
        <v>245</v>
      </c>
      <c r="T358" s="161" t="s">
        <v>131</v>
      </c>
      <c r="U358" s="161">
        <v>0</v>
      </c>
      <c r="V358" s="161">
        <f>ROUND(E358*U358,2)</f>
        <v>0</v>
      </c>
      <c r="W358" s="161"/>
      <c r="X358" s="161" t="s">
        <v>161</v>
      </c>
      <c r="Y358" s="151"/>
      <c r="Z358" s="151"/>
      <c r="AA358" s="151"/>
      <c r="AB358" s="151"/>
      <c r="AC358" s="151"/>
      <c r="AD358" s="151"/>
      <c r="AE358" s="151"/>
      <c r="AF358" s="151"/>
      <c r="AG358" s="151" t="s">
        <v>162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x14ac:dyDescent="0.2">
      <c r="A359" s="164" t="s">
        <v>125</v>
      </c>
      <c r="B359" s="165" t="s">
        <v>83</v>
      </c>
      <c r="C359" s="183" t="s">
        <v>84</v>
      </c>
      <c r="D359" s="166"/>
      <c r="E359" s="167"/>
      <c r="F359" s="168"/>
      <c r="G359" s="169">
        <f>SUMIF(AG360:AG399,"&lt;&gt;NOR",G360:G399)</f>
        <v>0</v>
      </c>
      <c r="H359" s="163"/>
      <c r="I359" s="163">
        <f>SUM(I360:I399)</f>
        <v>0</v>
      </c>
      <c r="J359" s="163"/>
      <c r="K359" s="163">
        <f>SUM(K360:K399)</f>
        <v>0</v>
      </c>
      <c r="L359" s="163"/>
      <c r="M359" s="163">
        <f>SUM(M360:M399)</f>
        <v>0</v>
      </c>
      <c r="N359" s="163"/>
      <c r="O359" s="163">
        <f>SUM(O360:O399)</f>
        <v>2.0699999999999998</v>
      </c>
      <c r="P359" s="163"/>
      <c r="Q359" s="163">
        <f>SUM(Q360:Q399)</f>
        <v>0.97000000000000008</v>
      </c>
      <c r="R359" s="163"/>
      <c r="S359" s="163"/>
      <c r="T359" s="163"/>
      <c r="U359" s="163"/>
      <c r="V359" s="163">
        <f>SUM(V360:V399)</f>
        <v>204.61</v>
      </c>
      <c r="W359" s="163"/>
      <c r="X359" s="163"/>
      <c r="AG359" t="s">
        <v>126</v>
      </c>
    </row>
    <row r="360" spans="1:60" ht="22.5" outlineLevel="1" x14ac:dyDescent="0.2">
      <c r="A360" s="170">
        <v>142</v>
      </c>
      <c r="B360" s="171" t="s">
        <v>621</v>
      </c>
      <c r="C360" s="185" t="s">
        <v>622</v>
      </c>
      <c r="D360" s="172" t="s">
        <v>159</v>
      </c>
      <c r="E360" s="173">
        <v>83.6</v>
      </c>
      <c r="F360" s="174"/>
      <c r="G360" s="175">
        <f>ROUND(E360*F360,2)</f>
        <v>0</v>
      </c>
      <c r="H360" s="162"/>
      <c r="I360" s="161">
        <f>ROUND(E360*H360,2)</f>
        <v>0</v>
      </c>
      <c r="J360" s="162"/>
      <c r="K360" s="161">
        <f>ROUND(E360*J360,2)</f>
        <v>0</v>
      </c>
      <c r="L360" s="161">
        <v>21</v>
      </c>
      <c r="M360" s="161">
        <f>G360*(1+L360/100)</f>
        <v>0</v>
      </c>
      <c r="N360" s="161">
        <v>1.1769999999999999E-2</v>
      </c>
      <c r="O360" s="161">
        <f>ROUND(E360*N360,2)</f>
        <v>0.98</v>
      </c>
      <c r="P360" s="161">
        <v>0</v>
      </c>
      <c r="Q360" s="161">
        <f>ROUND(E360*P360,2)</f>
        <v>0</v>
      </c>
      <c r="R360" s="161"/>
      <c r="S360" s="161" t="s">
        <v>130</v>
      </c>
      <c r="T360" s="161" t="s">
        <v>160</v>
      </c>
      <c r="U360" s="161">
        <v>0.29499999999999998</v>
      </c>
      <c r="V360" s="161">
        <f>ROUND(E360*U360,2)</f>
        <v>24.66</v>
      </c>
      <c r="W360" s="161"/>
      <c r="X360" s="161" t="s">
        <v>161</v>
      </c>
      <c r="Y360" s="151"/>
      <c r="Z360" s="151"/>
      <c r="AA360" s="151"/>
      <c r="AB360" s="151"/>
      <c r="AC360" s="151"/>
      <c r="AD360" s="151"/>
      <c r="AE360" s="151"/>
      <c r="AF360" s="151"/>
      <c r="AG360" s="151" t="s">
        <v>162</v>
      </c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">
      <c r="A361" s="158"/>
      <c r="B361" s="159"/>
      <c r="C361" s="196" t="s">
        <v>623</v>
      </c>
      <c r="D361" s="189"/>
      <c r="E361" s="190">
        <v>83.6</v>
      </c>
      <c r="F361" s="161"/>
      <c r="G361" s="161"/>
      <c r="H361" s="161"/>
      <c r="I361" s="161"/>
      <c r="J361" s="161"/>
      <c r="K361" s="161"/>
      <c r="L361" s="161"/>
      <c r="M361" s="161"/>
      <c r="N361" s="161"/>
      <c r="O361" s="161"/>
      <c r="P361" s="161"/>
      <c r="Q361" s="161"/>
      <c r="R361" s="161"/>
      <c r="S361" s="161"/>
      <c r="T361" s="161"/>
      <c r="U361" s="161"/>
      <c r="V361" s="161"/>
      <c r="W361" s="161"/>
      <c r="X361" s="161"/>
      <c r="Y361" s="151"/>
      <c r="Z361" s="151"/>
      <c r="AA361" s="151"/>
      <c r="AB361" s="151"/>
      <c r="AC361" s="151"/>
      <c r="AD361" s="151"/>
      <c r="AE361" s="151"/>
      <c r="AF361" s="151"/>
      <c r="AG361" s="151" t="s">
        <v>164</v>
      </c>
      <c r="AH361" s="151">
        <v>0</v>
      </c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ht="22.5" outlineLevel="1" x14ac:dyDescent="0.2">
      <c r="A362" s="170">
        <v>143</v>
      </c>
      <c r="B362" s="171" t="s">
        <v>624</v>
      </c>
      <c r="C362" s="185" t="s">
        <v>625</v>
      </c>
      <c r="D362" s="172" t="s">
        <v>237</v>
      </c>
      <c r="E362" s="173">
        <v>152</v>
      </c>
      <c r="F362" s="174"/>
      <c r="G362" s="175">
        <f>ROUND(E362*F362,2)</f>
        <v>0</v>
      </c>
      <c r="H362" s="162"/>
      <c r="I362" s="161">
        <f>ROUND(E362*H362,2)</f>
        <v>0</v>
      </c>
      <c r="J362" s="162"/>
      <c r="K362" s="161">
        <f>ROUND(E362*J362,2)</f>
        <v>0</v>
      </c>
      <c r="L362" s="161">
        <v>21</v>
      </c>
      <c r="M362" s="161">
        <f>G362*(1+L362/100)</f>
        <v>0</v>
      </c>
      <c r="N362" s="161">
        <v>2.7399999999999998E-3</v>
      </c>
      <c r="O362" s="161">
        <f>ROUND(E362*N362,2)</f>
        <v>0.42</v>
      </c>
      <c r="P362" s="161">
        <v>0</v>
      </c>
      <c r="Q362" s="161">
        <f>ROUND(E362*P362,2)</f>
        <v>0</v>
      </c>
      <c r="R362" s="161"/>
      <c r="S362" s="161" t="s">
        <v>130</v>
      </c>
      <c r="T362" s="161" t="s">
        <v>160</v>
      </c>
      <c r="U362" s="161">
        <v>0.39</v>
      </c>
      <c r="V362" s="161">
        <f>ROUND(E362*U362,2)</f>
        <v>59.28</v>
      </c>
      <c r="W362" s="161"/>
      <c r="X362" s="161" t="s">
        <v>161</v>
      </c>
      <c r="Y362" s="151"/>
      <c r="Z362" s="151"/>
      <c r="AA362" s="151"/>
      <c r="AB362" s="151"/>
      <c r="AC362" s="151"/>
      <c r="AD362" s="151"/>
      <c r="AE362" s="151"/>
      <c r="AF362" s="151"/>
      <c r="AG362" s="151" t="s">
        <v>162</v>
      </c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">
      <c r="A363" s="158"/>
      <c r="B363" s="159"/>
      <c r="C363" s="196" t="s">
        <v>626</v>
      </c>
      <c r="D363" s="189"/>
      <c r="E363" s="190">
        <v>152</v>
      </c>
      <c r="F363" s="161"/>
      <c r="G363" s="161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  <c r="Y363" s="151"/>
      <c r="Z363" s="151"/>
      <c r="AA363" s="151"/>
      <c r="AB363" s="151"/>
      <c r="AC363" s="151"/>
      <c r="AD363" s="151"/>
      <c r="AE363" s="151"/>
      <c r="AF363" s="151"/>
      <c r="AG363" s="151" t="s">
        <v>164</v>
      </c>
      <c r="AH363" s="151">
        <v>0</v>
      </c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ht="22.5" outlineLevel="1" x14ac:dyDescent="0.2">
      <c r="A364" s="170">
        <v>144</v>
      </c>
      <c r="B364" s="171" t="s">
        <v>627</v>
      </c>
      <c r="C364" s="185" t="s">
        <v>628</v>
      </c>
      <c r="D364" s="172" t="s">
        <v>237</v>
      </c>
      <c r="E364" s="173">
        <v>12</v>
      </c>
      <c r="F364" s="174"/>
      <c r="G364" s="175">
        <f>ROUND(E364*F364,2)</f>
        <v>0</v>
      </c>
      <c r="H364" s="162"/>
      <c r="I364" s="161">
        <f>ROUND(E364*H364,2)</f>
        <v>0</v>
      </c>
      <c r="J364" s="162"/>
      <c r="K364" s="161">
        <f>ROUND(E364*J364,2)</f>
        <v>0</v>
      </c>
      <c r="L364" s="161">
        <v>21</v>
      </c>
      <c r="M364" s="161">
        <f>G364*(1+L364/100)</f>
        <v>0</v>
      </c>
      <c r="N364" s="161">
        <v>1.9499999999999999E-3</v>
      </c>
      <c r="O364" s="161">
        <f>ROUND(E364*N364,2)</f>
        <v>0.02</v>
      </c>
      <c r="P364" s="161">
        <v>0</v>
      </c>
      <c r="Q364" s="161">
        <f>ROUND(E364*P364,2)</f>
        <v>0</v>
      </c>
      <c r="R364" s="161"/>
      <c r="S364" s="161" t="s">
        <v>130</v>
      </c>
      <c r="T364" s="161" t="s">
        <v>160</v>
      </c>
      <c r="U364" s="161">
        <v>0.28000000000000003</v>
      </c>
      <c r="V364" s="161">
        <f>ROUND(E364*U364,2)</f>
        <v>3.36</v>
      </c>
      <c r="W364" s="161"/>
      <c r="X364" s="161" t="s">
        <v>161</v>
      </c>
      <c r="Y364" s="151"/>
      <c r="Z364" s="151"/>
      <c r="AA364" s="151"/>
      <c r="AB364" s="151"/>
      <c r="AC364" s="151"/>
      <c r="AD364" s="151"/>
      <c r="AE364" s="151"/>
      <c r="AF364" s="151"/>
      <c r="AG364" s="151" t="s">
        <v>162</v>
      </c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">
      <c r="A365" s="158"/>
      <c r="B365" s="159"/>
      <c r="C365" s="196" t="s">
        <v>629</v>
      </c>
      <c r="D365" s="189"/>
      <c r="E365" s="190">
        <v>12</v>
      </c>
      <c r="F365" s="161"/>
      <c r="G365" s="161"/>
      <c r="H365" s="161"/>
      <c r="I365" s="161"/>
      <c r="J365" s="161"/>
      <c r="K365" s="161"/>
      <c r="L365" s="161"/>
      <c r="M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1"/>
      <c r="X365" s="161"/>
      <c r="Y365" s="151"/>
      <c r="Z365" s="151"/>
      <c r="AA365" s="151"/>
      <c r="AB365" s="151"/>
      <c r="AC365" s="151"/>
      <c r="AD365" s="151"/>
      <c r="AE365" s="151"/>
      <c r="AF365" s="151"/>
      <c r="AG365" s="151" t="s">
        <v>164</v>
      </c>
      <c r="AH365" s="151">
        <v>0</v>
      </c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ht="22.5" outlineLevel="1" x14ac:dyDescent="0.2">
      <c r="A366" s="170">
        <v>145</v>
      </c>
      <c r="B366" s="171" t="s">
        <v>630</v>
      </c>
      <c r="C366" s="185" t="s">
        <v>631</v>
      </c>
      <c r="D366" s="172" t="s">
        <v>237</v>
      </c>
      <c r="E366" s="173">
        <v>11.7</v>
      </c>
      <c r="F366" s="174"/>
      <c r="G366" s="175">
        <f>ROUND(E366*F366,2)</f>
        <v>0</v>
      </c>
      <c r="H366" s="162"/>
      <c r="I366" s="161">
        <f>ROUND(E366*H366,2)</f>
        <v>0</v>
      </c>
      <c r="J366" s="162"/>
      <c r="K366" s="161">
        <f>ROUND(E366*J366,2)</f>
        <v>0</v>
      </c>
      <c r="L366" s="161">
        <v>21</v>
      </c>
      <c r="M366" s="161">
        <f>G366*(1+L366/100)</f>
        <v>0</v>
      </c>
      <c r="N366" s="161">
        <v>4.3400000000000001E-3</v>
      </c>
      <c r="O366" s="161">
        <f>ROUND(E366*N366,2)</f>
        <v>0.05</v>
      </c>
      <c r="P366" s="161">
        <v>0</v>
      </c>
      <c r="Q366" s="161">
        <f>ROUND(E366*P366,2)</f>
        <v>0</v>
      </c>
      <c r="R366" s="161"/>
      <c r="S366" s="161" t="s">
        <v>130</v>
      </c>
      <c r="T366" s="161" t="s">
        <v>160</v>
      </c>
      <c r="U366" s="161">
        <v>0.3</v>
      </c>
      <c r="V366" s="161">
        <f>ROUND(E366*U366,2)</f>
        <v>3.51</v>
      </c>
      <c r="W366" s="161"/>
      <c r="X366" s="161" t="s">
        <v>161</v>
      </c>
      <c r="Y366" s="151"/>
      <c r="Z366" s="151"/>
      <c r="AA366" s="151"/>
      <c r="AB366" s="151"/>
      <c r="AC366" s="151"/>
      <c r="AD366" s="151"/>
      <c r="AE366" s="151"/>
      <c r="AF366" s="151"/>
      <c r="AG366" s="151" t="s">
        <v>162</v>
      </c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">
      <c r="A367" s="158"/>
      <c r="B367" s="159"/>
      <c r="C367" s="196" t="s">
        <v>632</v>
      </c>
      <c r="D367" s="189"/>
      <c r="E367" s="190">
        <v>11.7</v>
      </c>
      <c r="F367" s="161"/>
      <c r="G367" s="161"/>
      <c r="H367" s="161"/>
      <c r="I367" s="161"/>
      <c r="J367" s="161"/>
      <c r="K367" s="161"/>
      <c r="L367" s="161"/>
      <c r="M367" s="161"/>
      <c r="N367" s="161"/>
      <c r="O367" s="161"/>
      <c r="P367" s="161"/>
      <c r="Q367" s="161"/>
      <c r="R367" s="161"/>
      <c r="S367" s="161"/>
      <c r="T367" s="161"/>
      <c r="U367" s="161"/>
      <c r="V367" s="161"/>
      <c r="W367" s="161"/>
      <c r="X367" s="161"/>
      <c r="Y367" s="151"/>
      <c r="Z367" s="151"/>
      <c r="AA367" s="151"/>
      <c r="AB367" s="151"/>
      <c r="AC367" s="151"/>
      <c r="AD367" s="151"/>
      <c r="AE367" s="151"/>
      <c r="AF367" s="151"/>
      <c r="AG367" s="151" t="s">
        <v>164</v>
      </c>
      <c r="AH367" s="151">
        <v>0</v>
      </c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ht="22.5" outlineLevel="1" x14ac:dyDescent="0.2">
      <c r="A368" s="170">
        <v>146</v>
      </c>
      <c r="B368" s="171" t="s">
        <v>633</v>
      </c>
      <c r="C368" s="185" t="s">
        <v>634</v>
      </c>
      <c r="D368" s="172" t="s">
        <v>237</v>
      </c>
      <c r="E368" s="173">
        <v>76.78</v>
      </c>
      <c r="F368" s="174"/>
      <c r="G368" s="175">
        <f>ROUND(E368*F368,2)</f>
        <v>0</v>
      </c>
      <c r="H368" s="162"/>
      <c r="I368" s="161">
        <f>ROUND(E368*H368,2)</f>
        <v>0</v>
      </c>
      <c r="J368" s="162"/>
      <c r="K368" s="161">
        <f>ROUND(E368*J368,2)</f>
        <v>0</v>
      </c>
      <c r="L368" s="161">
        <v>21</v>
      </c>
      <c r="M368" s="161">
        <f>G368*(1+L368/100)</f>
        <v>0</v>
      </c>
      <c r="N368" s="161">
        <v>3.63E-3</v>
      </c>
      <c r="O368" s="161">
        <f>ROUND(E368*N368,2)</f>
        <v>0.28000000000000003</v>
      </c>
      <c r="P368" s="161">
        <v>0</v>
      </c>
      <c r="Q368" s="161">
        <f>ROUND(E368*P368,2)</f>
        <v>0</v>
      </c>
      <c r="R368" s="161"/>
      <c r="S368" s="161" t="s">
        <v>130</v>
      </c>
      <c r="T368" s="161" t="s">
        <v>131</v>
      </c>
      <c r="U368" s="161">
        <v>0.46390999999999999</v>
      </c>
      <c r="V368" s="161">
        <f>ROUND(E368*U368,2)</f>
        <v>35.619999999999997</v>
      </c>
      <c r="W368" s="161"/>
      <c r="X368" s="161" t="s">
        <v>161</v>
      </c>
      <c r="Y368" s="151"/>
      <c r="Z368" s="151"/>
      <c r="AA368" s="151"/>
      <c r="AB368" s="151"/>
      <c r="AC368" s="151"/>
      <c r="AD368" s="151"/>
      <c r="AE368" s="151"/>
      <c r="AF368" s="151"/>
      <c r="AG368" s="151" t="s">
        <v>162</v>
      </c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 x14ac:dyDescent="0.2">
      <c r="A369" s="158"/>
      <c r="B369" s="159"/>
      <c r="C369" s="196" t="s">
        <v>635</v>
      </c>
      <c r="D369" s="189"/>
      <c r="E369" s="190">
        <v>25.68</v>
      </c>
      <c r="F369" s="161"/>
      <c r="G369" s="161"/>
      <c r="H369" s="161"/>
      <c r="I369" s="161"/>
      <c r="J369" s="161"/>
      <c r="K369" s="161"/>
      <c r="L369" s="161"/>
      <c r="M369" s="161"/>
      <c r="N369" s="161"/>
      <c r="O369" s="161"/>
      <c r="P369" s="161"/>
      <c r="Q369" s="161"/>
      <c r="R369" s="161"/>
      <c r="S369" s="161"/>
      <c r="T369" s="161"/>
      <c r="U369" s="161"/>
      <c r="V369" s="161"/>
      <c r="W369" s="161"/>
      <c r="X369" s="161"/>
      <c r="Y369" s="151"/>
      <c r="Z369" s="151"/>
      <c r="AA369" s="151"/>
      <c r="AB369" s="151"/>
      <c r="AC369" s="151"/>
      <c r="AD369" s="151"/>
      <c r="AE369" s="151"/>
      <c r="AF369" s="151"/>
      <c r="AG369" s="151" t="s">
        <v>164</v>
      </c>
      <c r="AH369" s="151">
        <v>0</v>
      </c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">
      <c r="A370" s="158"/>
      <c r="B370" s="159"/>
      <c r="C370" s="196" t="s">
        <v>636</v>
      </c>
      <c r="D370" s="189"/>
      <c r="E370" s="190">
        <v>12.28</v>
      </c>
      <c r="F370" s="161"/>
      <c r="G370" s="161"/>
      <c r="H370" s="161"/>
      <c r="I370" s="161"/>
      <c r="J370" s="161"/>
      <c r="K370" s="161"/>
      <c r="L370" s="161"/>
      <c r="M370" s="161"/>
      <c r="N370" s="161"/>
      <c r="O370" s="161"/>
      <c r="P370" s="161"/>
      <c r="Q370" s="161"/>
      <c r="R370" s="161"/>
      <c r="S370" s="161"/>
      <c r="T370" s="161"/>
      <c r="U370" s="161"/>
      <c r="V370" s="161"/>
      <c r="W370" s="161"/>
      <c r="X370" s="161"/>
      <c r="Y370" s="151"/>
      <c r="Z370" s="151"/>
      <c r="AA370" s="151"/>
      <c r="AB370" s="151"/>
      <c r="AC370" s="151"/>
      <c r="AD370" s="151"/>
      <c r="AE370" s="151"/>
      <c r="AF370" s="151"/>
      <c r="AG370" s="151" t="s">
        <v>164</v>
      </c>
      <c r="AH370" s="151">
        <v>0</v>
      </c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 x14ac:dyDescent="0.2">
      <c r="A371" s="158"/>
      <c r="B371" s="159"/>
      <c r="C371" s="196" t="s">
        <v>637</v>
      </c>
      <c r="D371" s="189"/>
      <c r="E371" s="190">
        <v>24</v>
      </c>
      <c r="F371" s="161"/>
      <c r="G371" s="161"/>
      <c r="H371" s="161"/>
      <c r="I371" s="161"/>
      <c r="J371" s="161"/>
      <c r="K371" s="161"/>
      <c r="L371" s="161"/>
      <c r="M371" s="161"/>
      <c r="N371" s="161"/>
      <c r="O371" s="161"/>
      <c r="P371" s="161"/>
      <c r="Q371" s="161"/>
      <c r="R371" s="161"/>
      <c r="S371" s="161"/>
      <c r="T371" s="161"/>
      <c r="U371" s="161"/>
      <c r="V371" s="161"/>
      <c r="W371" s="161"/>
      <c r="X371" s="161"/>
      <c r="Y371" s="151"/>
      <c r="Z371" s="151"/>
      <c r="AA371" s="151"/>
      <c r="AB371" s="151"/>
      <c r="AC371" s="151"/>
      <c r="AD371" s="151"/>
      <c r="AE371" s="151"/>
      <c r="AF371" s="151"/>
      <c r="AG371" s="151" t="s">
        <v>164</v>
      </c>
      <c r="AH371" s="151">
        <v>0</v>
      </c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 x14ac:dyDescent="0.2">
      <c r="A372" s="158"/>
      <c r="B372" s="159"/>
      <c r="C372" s="196" t="s">
        <v>638</v>
      </c>
      <c r="D372" s="189"/>
      <c r="E372" s="190">
        <v>4.0199999999999996</v>
      </c>
      <c r="F372" s="161"/>
      <c r="G372" s="161"/>
      <c r="H372" s="161"/>
      <c r="I372" s="161"/>
      <c r="J372" s="161"/>
      <c r="K372" s="161"/>
      <c r="L372" s="161"/>
      <c r="M372" s="161"/>
      <c r="N372" s="161"/>
      <c r="O372" s="161"/>
      <c r="P372" s="161"/>
      <c r="Q372" s="161"/>
      <c r="R372" s="161"/>
      <c r="S372" s="161"/>
      <c r="T372" s="161"/>
      <c r="U372" s="161"/>
      <c r="V372" s="161"/>
      <c r="W372" s="161"/>
      <c r="X372" s="161"/>
      <c r="Y372" s="151"/>
      <c r="Z372" s="151"/>
      <c r="AA372" s="151"/>
      <c r="AB372" s="151"/>
      <c r="AC372" s="151"/>
      <c r="AD372" s="151"/>
      <c r="AE372" s="151"/>
      <c r="AF372" s="151"/>
      <c r="AG372" s="151" t="s">
        <v>164</v>
      </c>
      <c r="AH372" s="151">
        <v>0</v>
      </c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">
      <c r="A373" s="158"/>
      <c r="B373" s="159"/>
      <c r="C373" s="196" t="s">
        <v>639</v>
      </c>
      <c r="D373" s="189"/>
      <c r="E373" s="190">
        <v>10.8</v>
      </c>
      <c r="F373" s="161"/>
      <c r="G373" s="161"/>
      <c r="H373" s="161"/>
      <c r="I373" s="161"/>
      <c r="J373" s="161"/>
      <c r="K373" s="161"/>
      <c r="L373" s="161"/>
      <c r="M373" s="161"/>
      <c r="N373" s="161"/>
      <c r="O373" s="161"/>
      <c r="P373" s="161"/>
      <c r="Q373" s="161"/>
      <c r="R373" s="161"/>
      <c r="S373" s="161"/>
      <c r="T373" s="161"/>
      <c r="U373" s="161"/>
      <c r="V373" s="161"/>
      <c r="W373" s="161"/>
      <c r="X373" s="161"/>
      <c r="Y373" s="151"/>
      <c r="Z373" s="151"/>
      <c r="AA373" s="151"/>
      <c r="AB373" s="151"/>
      <c r="AC373" s="151"/>
      <c r="AD373" s="151"/>
      <c r="AE373" s="151"/>
      <c r="AF373" s="151"/>
      <c r="AG373" s="151" t="s">
        <v>164</v>
      </c>
      <c r="AH373" s="151">
        <v>0</v>
      </c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ht="22.5" outlineLevel="1" x14ac:dyDescent="0.2">
      <c r="A374" s="170">
        <v>147</v>
      </c>
      <c r="B374" s="171" t="s">
        <v>640</v>
      </c>
      <c r="C374" s="185" t="s">
        <v>641</v>
      </c>
      <c r="D374" s="172" t="s">
        <v>237</v>
      </c>
      <c r="E374" s="173">
        <v>12</v>
      </c>
      <c r="F374" s="174"/>
      <c r="G374" s="175">
        <f>ROUND(E374*F374,2)</f>
        <v>0</v>
      </c>
      <c r="H374" s="162"/>
      <c r="I374" s="161">
        <f>ROUND(E374*H374,2)</f>
        <v>0</v>
      </c>
      <c r="J374" s="162"/>
      <c r="K374" s="161">
        <f>ROUND(E374*J374,2)</f>
        <v>0</v>
      </c>
      <c r="L374" s="161">
        <v>21</v>
      </c>
      <c r="M374" s="161">
        <f>G374*(1+L374/100)</f>
        <v>0</v>
      </c>
      <c r="N374" s="161">
        <v>0</v>
      </c>
      <c r="O374" s="161">
        <f>ROUND(E374*N374,2)</f>
        <v>0</v>
      </c>
      <c r="P374" s="161">
        <v>1.3500000000000001E-3</v>
      </c>
      <c r="Q374" s="161">
        <f>ROUND(E374*P374,2)</f>
        <v>0.02</v>
      </c>
      <c r="R374" s="161"/>
      <c r="S374" s="161" t="s">
        <v>130</v>
      </c>
      <c r="T374" s="161" t="s">
        <v>160</v>
      </c>
      <c r="U374" s="161">
        <v>9.1999999999999998E-2</v>
      </c>
      <c r="V374" s="161">
        <f>ROUND(E374*U374,2)</f>
        <v>1.1000000000000001</v>
      </c>
      <c r="W374" s="161"/>
      <c r="X374" s="161" t="s">
        <v>161</v>
      </c>
      <c r="Y374" s="151"/>
      <c r="Z374" s="151"/>
      <c r="AA374" s="151"/>
      <c r="AB374" s="151"/>
      <c r="AC374" s="151"/>
      <c r="AD374" s="151"/>
      <c r="AE374" s="151"/>
      <c r="AF374" s="151"/>
      <c r="AG374" s="151" t="s">
        <v>162</v>
      </c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">
      <c r="A375" s="158"/>
      <c r="B375" s="159"/>
      <c r="C375" s="196" t="s">
        <v>642</v>
      </c>
      <c r="D375" s="189"/>
      <c r="E375" s="190">
        <v>12</v>
      </c>
      <c r="F375" s="161"/>
      <c r="G375" s="161"/>
      <c r="H375" s="161"/>
      <c r="I375" s="161"/>
      <c r="J375" s="161"/>
      <c r="K375" s="161"/>
      <c r="L375" s="161"/>
      <c r="M375" s="161"/>
      <c r="N375" s="161"/>
      <c r="O375" s="161"/>
      <c r="P375" s="161"/>
      <c r="Q375" s="161"/>
      <c r="R375" s="161"/>
      <c r="S375" s="161"/>
      <c r="T375" s="161"/>
      <c r="U375" s="161"/>
      <c r="V375" s="161"/>
      <c r="W375" s="161"/>
      <c r="X375" s="161"/>
      <c r="Y375" s="151"/>
      <c r="Z375" s="151"/>
      <c r="AA375" s="151"/>
      <c r="AB375" s="151"/>
      <c r="AC375" s="151"/>
      <c r="AD375" s="151"/>
      <c r="AE375" s="151"/>
      <c r="AF375" s="151"/>
      <c r="AG375" s="151" t="s">
        <v>164</v>
      </c>
      <c r="AH375" s="151">
        <v>0</v>
      </c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ht="22.5" outlineLevel="1" x14ac:dyDescent="0.2">
      <c r="A376" s="170">
        <v>148</v>
      </c>
      <c r="B376" s="171" t="s">
        <v>643</v>
      </c>
      <c r="C376" s="185" t="s">
        <v>644</v>
      </c>
      <c r="D376" s="172" t="s">
        <v>237</v>
      </c>
      <c r="E376" s="173">
        <v>161.96</v>
      </c>
      <c r="F376" s="174"/>
      <c r="G376" s="175">
        <f>ROUND(E376*F376,2)</f>
        <v>0</v>
      </c>
      <c r="H376" s="162"/>
      <c r="I376" s="161">
        <f>ROUND(E376*H376,2)</f>
        <v>0</v>
      </c>
      <c r="J376" s="162"/>
      <c r="K376" s="161">
        <f>ROUND(E376*J376,2)</f>
        <v>0</v>
      </c>
      <c r="L376" s="161">
        <v>21</v>
      </c>
      <c r="M376" s="161">
        <f>G376*(1+L376/100)</f>
        <v>0</v>
      </c>
      <c r="N376" s="161">
        <v>0</v>
      </c>
      <c r="O376" s="161">
        <f>ROUND(E376*N376,2)</f>
        <v>0</v>
      </c>
      <c r="P376" s="161">
        <v>2.8700000000000002E-3</v>
      </c>
      <c r="Q376" s="161">
        <f>ROUND(E376*P376,2)</f>
        <v>0.46</v>
      </c>
      <c r="R376" s="161"/>
      <c r="S376" s="161" t="s">
        <v>130</v>
      </c>
      <c r="T376" s="161" t="s">
        <v>160</v>
      </c>
      <c r="U376" s="161">
        <v>0.10349999999999999</v>
      </c>
      <c r="V376" s="161">
        <f>ROUND(E376*U376,2)</f>
        <v>16.760000000000002</v>
      </c>
      <c r="W376" s="161"/>
      <c r="X376" s="161" t="s">
        <v>161</v>
      </c>
      <c r="Y376" s="151"/>
      <c r="Z376" s="151"/>
      <c r="AA376" s="151"/>
      <c r="AB376" s="151"/>
      <c r="AC376" s="151"/>
      <c r="AD376" s="151"/>
      <c r="AE376" s="151"/>
      <c r="AF376" s="151"/>
      <c r="AG376" s="151" t="s">
        <v>162</v>
      </c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">
      <c r="A377" s="158"/>
      <c r="B377" s="159"/>
      <c r="C377" s="196" t="s">
        <v>645</v>
      </c>
      <c r="D377" s="189"/>
      <c r="E377" s="190"/>
      <c r="F377" s="161"/>
      <c r="G377" s="161"/>
      <c r="H377" s="161"/>
      <c r="I377" s="161"/>
      <c r="J377" s="161"/>
      <c r="K377" s="161"/>
      <c r="L377" s="161"/>
      <c r="M377" s="161"/>
      <c r="N377" s="161"/>
      <c r="O377" s="161"/>
      <c r="P377" s="161"/>
      <c r="Q377" s="161"/>
      <c r="R377" s="161"/>
      <c r="S377" s="161"/>
      <c r="T377" s="161"/>
      <c r="U377" s="161"/>
      <c r="V377" s="161"/>
      <c r="W377" s="161"/>
      <c r="X377" s="161"/>
      <c r="Y377" s="151"/>
      <c r="Z377" s="151"/>
      <c r="AA377" s="151"/>
      <c r="AB377" s="151"/>
      <c r="AC377" s="151"/>
      <c r="AD377" s="151"/>
      <c r="AE377" s="151"/>
      <c r="AF377" s="151"/>
      <c r="AG377" s="151" t="s">
        <v>164</v>
      </c>
      <c r="AH377" s="151">
        <v>0</v>
      </c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 x14ac:dyDescent="0.2">
      <c r="A378" s="158"/>
      <c r="B378" s="159"/>
      <c r="C378" s="196" t="s">
        <v>646</v>
      </c>
      <c r="D378" s="189"/>
      <c r="E378" s="190">
        <v>73.48</v>
      </c>
      <c r="F378" s="161"/>
      <c r="G378" s="161"/>
      <c r="H378" s="161"/>
      <c r="I378" s="161"/>
      <c r="J378" s="161"/>
      <c r="K378" s="161"/>
      <c r="L378" s="161"/>
      <c r="M378" s="161"/>
      <c r="N378" s="161"/>
      <c r="O378" s="161"/>
      <c r="P378" s="161"/>
      <c r="Q378" s="161"/>
      <c r="R378" s="161"/>
      <c r="S378" s="161"/>
      <c r="T378" s="161"/>
      <c r="U378" s="161"/>
      <c r="V378" s="161"/>
      <c r="W378" s="161"/>
      <c r="X378" s="161"/>
      <c r="Y378" s="151"/>
      <c r="Z378" s="151"/>
      <c r="AA378" s="151"/>
      <c r="AB378" s="151"/>
      <c r="AC378" s="151"/>
      <c r="AD378" s="151"/>
      <c r="AE378" s="151"/>
      <c r="AF378" s="151"/>
      <c r="AG378" s="151" t="s">
        <v>164</v>
      </c>
      <c r="AH378" s="151">
        <v>0</v>
      </c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">
      <c r="A379" s="158"/>
      <c r="B379" s="159"/>
      <c r="C379" s="196" t="s">
        <v>647</v>
      </c>
      <c r="D379" s="189"/>
      <c r="E379" s="190">
        <v>12.28</v>
      </c>
      <c r="F379" s="161"/>
      <c r="G379" s="161"/>
      <c r="H379" s="161"/>
      <c r="I379" s="161"/>
      <c r="J379" s="161"/>
      <c r="K379" s="161"/>
      <c r="L379" s="161"/>
      <c r="M379" s="161"/>
      <c r="N379" s="161"/>
      <c r="O379" s="161"/>
      <c r="P379" s="161"/>
      <c r="Q379" s="161"/>
      <c r="R379" s="161"/>
      <c r="S379" s="161"/>
      <c r="T379" s="161"/>
      <c r="U379" s="161"/>
      <c r="V379" s="161"/>
      <c r="W379" s="161"/>
      <c r="X379" s="161"/>
      <c r="Y379" s="151"/>
      <c r="Z379" s="151"/>
      <c r="AA379" s="151"/>
      <c r="AB379" s="151"/>
      <c r="AC379" s="151"/>
      <c r="AD379" s="151"/>
      <c r="AE379" s="151"/>
      <c r="AF379" s="151"/>
      <c r="AG379" s="151" t="s">
        <v>164</v>
      </c>
      <c r="AH379" s="151">
        <v>0</v>
      </c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 x14ac:dyDescent="0.2">
      <c r="A380" s="158"/>
      <c r="B380" s="159"/>
      <c r="C380" s="196" t="s">
        <v>648</v>
      </c>
      <c r="D380" s="189"/>
      <c r="E380" s="190">
        <v>24</v>
      </c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51"/>
      <c r="Z380" s="151"/>
      <c r="AA380" s="151"/>
      <c r="AB380" s="151"/>
      <c r="AC380" s="151"/>
      <c r="AD380" s="151"/>
      <c r="AE380" s="151"/>
      <c r="AF380" s="151"/>
      <c r="AG380" s="151" t="s">
        <v>164</v>
      </c>
      <c r="AH380" s="151">
        <v>0</v>
      </c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outlineLevel="1" x14ac:dyDescent="0.2">
      <c r="A381" s="158"/>
      <c r="B381" s="159"/>
      <c r="C381" s="196" t="s">
        <v>649</v>
      </c>
      <c r="D381" s="189"/>
      <c r="E381" s="190">
        <v>4.0199999999999996</v>
      </c>
      <c r="F381" s="161"/>
      <c r="G381" s="161"/>
      <c r="H381" s="161"/>
      <c r="I381" s="161"/>
      <c r="J381" s="161"/>
      <c r="K381" s="161"/>
      <c r="L381" s="161"/>
      <c r="M381" s="161"/>
      <c r="N381" s="161"/>
      <c r="O381" s="161"/>
      <c r="P381" s="161"/>
      <c r="Q381" s="161"/>
      <c r="R381" s="161"/>
      <c r="S381" s="161"/>
      <c r="T381" s="161"/>
      <c r="U381" s="161"/>
      <c r="V381" s="161"/>
      <c r="W381" s="161"/>
      <c r="X381" s="161"/>
      <c r="Y381" s="151"/>
      <c r="Z381" s="151"/>
      <c r="AA381" s="151"/>
      <c r="AB381" s="151"/>
      <c r="AC381" s="151"/>
      <c r="AD381" s="151"/>
      <c r="AE381" s="151"/>
      <c r="AF381" s="151"/>
      <c r="AG381" s="151" t="s">
        <v>164</v>
      </c>
      <c r="AH381" s="151">
        <v>0</v>
      </c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1" x14ac:dyDescent="0.2">
      <c r="A382" s="158"/>
      <c r="B382" s="159"/>
      <c r="C382" s="196" t="s">
        <v>650</v>
      </c>
      <c r="D382" s="189"/>
      <c r="E382" s="190">
        <v>10.8</v>
      </c>
      <c r="F382" s="161"/>
      <c r="G382" s="161"/>
      <c r="H382" s="161"/>
      <c r="I382" s="161"/>
      <c r="J382" s="161"/>
      <c r="K382" s="161"/>
      <c r="L382" s="161"/>
      <c r="M382" s="161"/>
      <c r="N382" s="161"/>
      <c r="O382" s="161"/>
      <c r="P382" s="161"/>
      <c r="Q382" s="161"/>
      <c r="R382" s="161"/>
      <c r="S382" s="161"/>
      <c r="T382" s="161"/>
      <c r="U382" s="161"/>
      <c r="V382" s="161"/>
      <c r="W382" s="161"/>
      <c r="X382" s="161"/>
      <c r="Y382" s="151"/>
      <c r="Z382" s="151"/>
      <c r="AA382" s="151"/>
      <c r="AB382" s="151"/>
      <c r="AC382" s="151"/>
      <c r="AD382" s="151"/>
      <c r="AE382" s="151"/>
      <c r="AF382" s="151"/>
      <c r="AG382" s="151" t="s">
        <v>164</v>
      </c>
      <c r="AH382" s="151">
        <v>0</v>
      </c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 x14ac:dyDescent="0.2">
      <c r="A383" s="158"/>
      <c r="B383" s="159"/>
      <c r="C383" s="196" t="s">
        <v>651</v>
      </c>
      <c r="D383" s="189"/>
      <c r="E383" s="190">
        <v>11.7</v>
      </c>
      <c r="F383" s="161"/>
      <c r="G383" s="161"/>
      <c r="H383" s="161"/>
      <c r="I383" s="161"/>
      <c r="J383" s="161"/>
      <c r="K383" s="161"/>
      <c r="L383" s="161"/>
      <c r="M383" s="161"/>
      <c r="N383" s="161"/>
      <c r="O383" s="161"/>
      <c r="P383" s="161"/>
      <c r="Q383" s="161"/>
      <c r="R383" s="161"/>
      <c r="S383" s="161"/>
      <c r="T383" s="161"/>
      <c r="U383" s="161"/>
      <c r="V383" s="161"/>
      <c r="W383" s="161"/>
      <c r="X383" s="161"/>
      <c r="Y383" s="151"/>
      <c r="Z383" s="151"/>
      <c r="AA383" s="151"/>
      <c r="AB383" s="151"/>
      <c r="AC383" s="151"/>
      <c r="AD383" s="151"/>
      <c r="AE383" s="151"/>
      <c r="AF383" s="151"/>
      <c r="AG383" s="151" t="s">
        <v>164</v>
      </c>
      <c r="AH383" s="151">
        <v>0</v>
      </c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">
      <c r="A384" s="158"/>
      <c r="B384" s="159"/>
      <c r="C384" s="196" t="s">
        <v>652</v>
      </c>
      <c r="D384" s="189"/>
      <c r="E384" s="190">
        <v>25.68</v>
      </c>
      <c r="F384" s="161"/>
      <c r="G384" s="161"/>
      <c r="H384" s="161"/>
      <c r="I384" s="161"/>
      <c r="J384" s="161"/>
      <c r="K384" s="161"/>
      <c r="L384" s="161"/>
      <c r="M384" s="161"/>
      <c r="N384" s="161"/>
      <c r="O384" s="161"/>
      <c r="P384" s="161"/>
      <c r="Q384" s="161"/>
      <c r="R384" s="161"/>
      <c r="S384" s="161"/>
      <c r="T384" s="161"/>
      <c r="U384" s="161"/>
      <c r="V384" s="161"/>
      <c r="W384" s="161"/>
      <c r="X384" s="161"/>
      <c r="Y384" s="151"/>
      <c r="Z384" s="151"/>
      <c r="AA384" s="151"/>
      <c r="AB384" s="151"/>
      <c r="AC384" s="151"/>
      <c r="AD384" s="151"/>
      <c r="AE384" s="151"/>
      <c r="AF384" s="151"/>
      <c r="AG384" s="151" t="s">
        <v>164</v>
      </c>
      <c r="AH384" s="151">
        <v>0</v>
      </c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outlineLevel="1" x14ac:dyDescent="0.2">
      <c r="A385" s="170">
        <v>149</v>
      </c>
      <c r="B385" s="171" t="s">
        <v>653</v>
      </c>
      <c r="C385" s="185" t="s">
        <v>654</v>
      </c>
      <c r="D385" s="172" t="s">
        <v>237</v>
      </c>
      <c r="E385" s="173">
        <v>152</v>
      </c>
      <c r="F385" s="174"/>
      <c r="G385" s="175">
        <f>ROUND(E385*F385,2)</f>
        <v>0</v>
      </c>
      <c r="H385" s="162"/>
      <c r="I385" s="161">
        <f>ROUND(E385*H385,2)</f>
        <v>0</v>
      </c>
      <c r="J385" s="162"/>
      <c r="K385" s="161">
        <f>ROUND(E385*J385,2)</f>
        <v>0</v>
      </c>
      <c r="L385" s="161">
        <v>21</v>
      </c>
      <c r="M385" s="161">
        <f>G385*(1+L385/100)</f>
        <v>0</v>
      </c>
      <c r="N385" s="161">
        <v>0</v>
      </c>
      <c r="O385" s="161">
        <f>ROUND(E385*N385,2)</f>
        <v>0</v>
      </c>
      <c r="P385" s="161">
        <v>2.3E-3</v>
      </c>
      <c r="Q385" s="161">
        <f>ROUND(E385*P385,2)</f>
        <v>0.35</v>
      </c>
      <c r="R385" s="161"/>
      <c r="S385" s="161" t="s">
        <v>130</v>
      </c>
      <c r="T385" s="161" t="s">
        <v>160</v>
      </c>
      <c r="U385" s="161">
        <v>0.10349999999999999</v>
      </c>
      <c r="V385" s="161">
        <f>ROUND(E385*U385,2)</f>
        <v>15.73</v>
      </c>
      <c r="W385" s="161"/>
      <c r="X385" s="161" t="s">
        <v>161</v>
      </c>
      <c r="Y385" s="151"/>
      <c r="Z385" s="151"/>
      <c r="AA385" s="151"/>
      <c r="AB385" s="151"/>
      <c r="AC385" s="151"/>
      <c r="AD385" s="151"/>
      <c r="AE385" s="151"/>
      <c r="AF385" s="151"/>
      <c r="AG385" s="151" t="s">
        <v>162</v>
      </c>
      <c r="AH385" s="151"/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outlineLevel="1" x14ac:dyDescent="0.2">
      <c r="A386" s="158"/>
      <c r="B386" s="159"/>
      <c r="C386" s="196" t="s">
        <v>655</v>
      </c>
      <c r="D386" s="189"/>
      <c r="E386" s="190">
        <v>152</v>
      </c>
      <c r="F386" s="161"/>
      <c r="G386" s="161"/>
      <c r="H386" s="161"/>
      <c r="I386" s="161"/>
      <c r="J386" s="161"/>
      <c r="K386" s="161"/>
      <c r="L386" s="161"/>
      <c r="M386" s="161"/>
      <c r="N386" s="161"/>
      <c r="O386" s="161"/>
      <c r="P386" s="161"/>
      <c r="Q386" s="161"/>
      <c r="R386" s="161"/>
      <c r="S386" s="161"/>
      <c r="T386" s="161"/>
      <c r="U386" s="161"/>
      <c r="V386" s="161"/>
      <c r="W386" s="161"/>
      <c r="X386" s="161"/>
      <c r="Y386" s="151"/>
      <c r="Z386" s="151"/>
      <c r="AA386" s="151"/>
      <c r="AB386" s="151"/>
      <c r="AC386" s="151"/>
      <c r="AD386" s="151"/>
      <c r="AE386" s="151"/>
      <c r="AF386" s="151"/>
      <c r="AG386" s="151" t="s">
        <v>164</v>
      </c>
      <c r="AH386" s="151">
        <v>0</v>
      </c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outlineLevel="1" x14ac:dyDescent="0.2">
      <c r="A387" s="170">
        <v>150</v>
      </c>
      <c r="B387" s="171" t="s">
        <v>656</v>
      </c>
      <c r="C387" s="185" t="s">
        <v>657</v>
      </c>
      <c r="D387" s="172" t="s">
        <v>387</v>
      </c>
      <c r="E387" s="173">
        <v>50</v>
      </c>
      <c r="F387" s="174"/>
      <c r="G387" s="175">
        <f>ROUND(E387*F387,2)</f>
        <v>0</v>
      </c>
      <c r="H387" s="162"/>
      <c r="I387" s="161">
        <f>ROUND(E387*H387,2)</f>
        <v>0</v>
      </c>
      <c r="J387" s="162"/>
      <c r="K387" s="161">
        <f>ROUND(E387*J387,2)</f>
        <v>0</v>
      </c>
      <c r="L387" s="161">
        <v>21</v>
      </c>
      <c r="M387" s="161">
        <f>G387*(1+L387/100)</f>
        <v>0</v>
      </c>
      <c r="N387" s="161">
        <v>0</v>
      </c>
      <c r="O387" s="161">
        <f>ROUND(E387*N387,2)</f>
        <v>0</v>
      </c>
      <c r="P387" s="161">
        <v>2.3E-3</v>
      </c>
      <c r="Q387" s="161">
        <f>ROUND(E387*P387,2)</f>
        <v>0.12</v>
      </c>
      <c r="R387" s="161"/>
      <c r="S387" s="161" t="s">
        <v>245</v>
      </c>
      <c r="T387" s="161" t="s">
        <v>131</v>
      </c>
      <c r="U387" s="161">
        <v>0.10349999999999999</v>
      </c>
      <c r="V387" s="161">
        <f>ROUND(E387*U387,2)</f>
        <v>5.18</v>
      </c>
      <c r="W387" s="161"/>
      <c r="X387" s="161" t="s">
        <v>161</v>
      </c>
      <c r="Y387" s="151"/>
      <c r="Z387" s="151"/>
      <c r="AA387" s="151"/>
      <c r="AB387" s="151"/>
      <c r="AC387" s="151"/>
      <c r="AD387" s="151"/>
      <c r="AE387" s="151"/>
      <c r="AF387" s="151"/>
      <c r="AG387" s="151" t="s">
        <v>162</v>
      </c>
      <c r="AH387" s="151"/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">
      <c r="A388" s="158"/>
      <c r="B388" s="159"/>
      <c r="C388" s="196" t="s">
        <v>658</v>
      </c>
      <c r="D388" s="189"/>
      <c r="E388" s="190">
        <v>40</v>
      </c>
      <c r="F388" s="161"/>
      <c r="G388" s="161"/>
      <c r="H388" s="161"/>
      <c r="I388" s="161"/>
      <c r="J388" s="161"/>
      <c r="K388" s="161"/>
      <c r="L388" s="161"/>
      <c r="M388" s="161"/>
      <c r="N388" s="161"/>
      <c r="O388" s="161"/>
      <c r="P388" s="161"/>
      <c r="Q388" s="161"/>
      <c r="R388" s="161"/>
      <c r="S388" s="161"/>
      <c r="T388" s="161"/>
      <c r="U388" s="161"/>
      <c r="V388" s="161"/>
      <c r="W388" s="161"/>
      <c r="X388" s="161"/>
      <c r="Y388" s="151"/>
      <c r="Z388" s="151"/>
      <c r="AA388" s="151"/>
      <c r="AB388" s="151"/>
      <c r="AC388" s="151"/>
      <c r="AD388" s="151"/>
      <c r="AE388" s="151"/>
      <c r="AF388" s="151"/>
      <c r="AG388" s="151" t="s">
        <v>164</v>
      </c>
      <c r="AH388" s="151">
        <v>0</v>
      </c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 x14ac:dyDescent="0.2">
      <c r="A389" s="158"/>
      <c r="B389" s="159"/>
      <c r="C389" s="196" t="s">
        <v>659</v>
      </c>
      <c r="D389" s="189"/>
      <c r="E389" s="190">
        <v>10</v>
      </c>
      <c r="F389" s="161"/>
      <c r="G389" s="161"/>
      <c r="H389" s="161"/>
      <c r="I389" s="161"/>
      <c r="J389" s="161"/>
      <c r="K389" s="161"/>
      <c r="L389" s="161"/>
      <c r="M389" s="161"/>
      <c r="N389" s="161"/>
      <c r="O389" s="161"/>
      <c r="P389" s="161"/>
      <c r="Q389" s="161"/>
      <c r="R389" s="161"/>
      <c r="S389" s="161"/>
      <c r="T389" s="161"/>
      <c r="U389" s="161"/>
      <c r="V389" s="161"/>
      <c r="W389" s="161"/>
      <c r="X389" s="161"/>
      <c r="Y389" s="151"/>
      <c r="Z389" s="151"/>
      <c r="AA389" s="151"/>
      <c r="AB389" s="151"/>
      <c r="AC389" s="151"/>
      <c r="AD389" s="151"/>
      <c r="AE389" s="151"/>
      <c r="AF389" s="151"/>
      <c r="AG389" s="151" t="s">
        <v>164</v>
      </c>
      <c r="AH389" s="151">
        <v>0</v>
      </c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outlineLevel="1" x14ac:dyDescent="0.2">
      <c r="A390" s="170">
        <v>151</v>
      </c>
      <c r="B390" s="171" t="s">
        <v>656</v>
      </c>
      <c r="C390" s="185" t="s">
        <v>657</v>
      </c>
      <c r="D390" s="172" t="s">
        <v>387</v>
      </c>
      <c r="E390" s="173">
        <v>8</v>
      </c>
      <c r="F390" s="174"/>
      <c r="G390" s="175">
        <f>ROUND(E390*F390,2)</f>
        <v>0</v>
      </c>
      <c r="H390" s="162"/>
      <c r="I390" s="161">
        <f>ROUND(E390*H390,2)</f>
        <v>0</v>
      </c>
      <c r="J390" s="162"/>
      <c r="K390" s="161">
        <f>ROUND(E390*J390,2)</f>
        <v>0</v>
      </c>
      <c r="L390" s="161">
        <v>21</v>
      </c>
      <c r="M390" s="161">
        <f>G390*(1+L390/100)</f>
        <v>0</v>
      </c>
      <c r="N390" s="161">
        <v>0</v>
      </c>
      <c r="O390" s="161">
        <f>ROUND(E390*N390,2)</f>
        <v>0</v>
      </c>
      <c r="P390" s="161">
        <v>2.3E-3</v>
      </c>
      <c r="Q390" s="161">
        <f>ROUND(E390*P390,2)</f>
        <v>0.02</v>
      </c>
      <c r="R390" s="161"/>
      <c r="S390" s="161" t="s">
        <v>245</v>
      </c>
      <c r="T390" s="161" t="s">
        <v>362</v>
      </c>
      <c r="U390" s="161">
        <v>0.10349999999999999</v>
      </c>
      <c r="V390" s="161">
        <f>ROUND(E390*U390,2)</f>
        <v>0.83</v>
      </c>
      <c r="W390" s="161"/>
      <c r="X390" s="161" t="s">
        <v>161</v>
      </c>
      <c r="Y390" s="151"/>
      <c r="Z390" s="151"/>
      <c r="AA390" s="151"/>
      <c r="AB390" s="151"/>
      <c r="AC390" s="151"/>
      <c r="AD390" s="151"/>
      <c r="AE390" s="151"/>
      <c r="AF390" s="151"/>
      <c r="AG390" s="151" t="s">
        <v>162</v>
      </c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outlineLevel="1" x14ac:dyDescent="0.2">
      <c r="A391" s="158"/>
      <c r="B391" s="159"/>
      <c r="C391" s="196" t="s">
        <v>660</v>
      </c>
      <c r="D391" s="189"/>
      <c r="E391" s="190">
        <v>8</v>
      </c>
      <c r="F391" s="161"/>
      <c r="G391" s="161"/>
      <c r="H391" s="161"/>
      <c r="I391" s="161"/>
      <c r="J391" s="161"/>
      <c r="K391" s="161"/>
      <c r="L391" s="161"/>
      <c r="M391" s="161"/>
      <c r="N391" s="161"/>
      <c r="O391" s="161"/>
      <c r="P391" s="161"/>
      <c r="Q391" s="161"/>
      <c r="R391" s="161"/>
      <c r="S391" s="161"/>
      <c r="T391" s="161"/>
      <c r="U391" s="161"/>
      <c r="V391" s="161"/>
      <c r="W391" s="161"/>
      <c r="X391" s="161"/>
      <c r="Y391" s="151"/>
      <c r="Z391" s="151"/>
      <c r="AA391" s="151"/>
      <c r="AB391" s="151"/>
      <c r="AC391" s="151"/>
      <c r="AD391" s="151"/>
      <c r="AE391" s="151"/>
      <c r="AF391" s="151"/>
      <c r="AG391" s="151" t="s">
        <v>164</v>
      </c>
      <c r="AH391" s="151">
        <v>0</v>
      </c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ht="22.5" outlineLevel="1" x14ac:dyDescent="0.2">
      <c r="A392" s="170">
        <v>152</v>
      </c>
      <c r="B392" s="171" t="s">
        <v>661</v>
      </c>
      <c r="C392" s="185" t="s">
        <v>662</v>
      </c>
      <c r="D392" s="172" t="s">
        <v>237</v>
      </c>
      <c r="E392" s="173">
        <v>36.74</v>
      </c>
      <c r="F392" s="174"/>
      <c r="G392" s="175">
        <f>ROUND(E392*F392,2)</f>
        <v>0</v>
      </c>
      <c r="H392" s="162"/>
      <c r="I392" s="161">
        <f>ROUND(E392*H392,2)</f>
        <v>0</v>
      </c>
      <c r="J392" s="162"/>
      <c r="K392" s="161">
        <f>ROUND(E392*J392,2)</f>
        <v>0</v>
      </c>
      <c r="L392" s="161">
        <v>21</v>
      </c>
      <c r="M392" s="161">
        <f>G392*(1+L392/100)</f>
        <v>0</v>
      </c>
      <c r="N392" s="161">
        <v>4.3800000000000002E-3</v>
      </c>
      <c r="O392" s="161">
        <f>ROUND(E392*N392,2)</f>
        <v>0.16</v>
      </c>
      <c r="P392" s="161">
        <v>0</v>
      </c>
      <c r="Q392" s="161">
        <f>ROUND(E392*P392,2)</f>
        <v>0</v>
      </c>
      <c r="R392" s="161"/>
      <c r="S392" s="161" t="s">
        <v>245</v>
      </c>
      <c r="T392" s="161" t="s">
        <v>131</v>
      </c>
      <c r="U392" s="161">
        <v>0.55000000000000004</v>
      </c>
      <c r="V392" s="161">
        <f>ROUND(E392*U392,2)</f>
        <v>20.21</v>
      </c>
      <c r="W392" s="161"/>
      <c r="X392" s="161" t="s">
        <v>161</v>
      </c>
      <c r="Y392" s="151"/>
      <c r="Z392" s="151"/>
      <c r="AA392" s="151"/>
      <c r="AB392" s="151"/>
      <c r="AC392" s="151"/>
      <c r="AD392" s="151"/>
      <c r="AE392" s="151"/>
      <c r="AF392" s="151"/>
      <c r="AG392" s="151" t="s">
        <v>162</v>
      </c>
      <c r="AH392" s="151"/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outlineLevel="1" x14ac:dyDescent="0.2">
      <c r="A393" s="158"/>
      <c r="B393" s="159"/>
      <c r="C393" s="196" t="s">
        <v>663</v>
      </c>
      <c r="D393" s="189"/>
      <c r="E393" s="190">
        <v>36.74</v>
      </c>
      <c r="F393" s="161"/>
      <c r="G393" s="161"/>
      <c r="H393" s="161"/>
      <c r="I393" s="161"/>
      <c r="J393" s="161"/>
      <c r="K393" s="161"/>
      <c r="L393" s="161"/>
      <c r="M393" s="161"/>
      <c r="N393" s="161"/>
      <c r="O393" s="161"/>
      <c r="P393" s="161"/>
      <c r="Q393" s="161"/>
      <c r="R393" s="161"/>
      <c r="S393" s="161"/>
      <c r="T393" s="161"/>
      <c r="U393" s="161"/>
      <c r="V393" s="161"/>
      <c r="W393" s="161"/>
      <c r="X393" s="161"/>
      <c r="Y393" s="151"/>
      <c r="Z393" s="151"/>
      <c r="AA393" s="151"/>
      <c r="AB393" s="151"/>
      <c r="AC393" s="151"/>
      <c r="AD393" s="151"/>
      <c r="AE393" s="151"/>
      <c r="AF393" s="151"/>
      <c r="AG393" s="151" t="s">
        <v>164</v>
      </c>
      <c r="AH393" s="151">
        <v>0</v>
      </c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ht="22.5" outlineLevel="1" x14ac:dyDescent="0.2">
      <c r="A394" s="170">
        <v>153</v>
      </c>
      <c r="B394" s="171" t="s">
        <v>664</v>
      </c>
      <c r="C394" s="185" t="s">
        <v>665</v>
      </c>
      <c r="D394" s="172" t="s">
        <v>237</v>
      </c>
      <c r="E394" s="173">
        <v>36.74</v>
      </c>
      <c r="F394" s="174"/>
      <c r="G394" s="175">
        <f>ROUND(E394*F394,2)</f>
        <v>0</v>
      </c>
      <c r="H394" s="162"/>
      <c r="I394" s="161">
        <f>ROUND(E394*H394,2)</f>
        <v>0</v>
      </c>
      <c r="J394" s="162"/>
      <c r="K394" s="161">
        <f>ROUND(E394*J394,2)</f>
        <v>0</v>
      </c>
      <c r="L394" s="161">
        <v>21</v>
      </c>
      <c r="M394" s="161">
        <f>G394*(1+L394/100)</f>
        <v>0</v>
      </c>
      <c r="N394" s="161">
        <v>4.3800000000000002E-3</v>
      </c>
      <c r="O394" s="161">
        <f>ROUND(E394*N394,2)</f>
        <v>0.16</v>
      </c>
      <c r="P394" s="161">
        <v>0</v>
      </c>
      <c r="Q394" s="161">
        <f>ROUND(E394*P394,2)</f>
        <v>0</v>
      </c>
      <c r="R394" s="161"/>
      <c r="S394" s="161" t="s">
        <v>245</v>
      </c>
      <c r="T394" s="161" t="s">
        <v>131</v>
      </c>
      <c r="U394" s="161">
        <v>0.5</v>
      </c>
      <c r="V394" s="161">
        <f>ROUND(E394*U394,2)</f>
        <v>18.37</v>
      </c>
      <c r="W394" s="161"/>
      <c r="X394" s="161" t="s">
        <v>161</v>
      </c>
      <c r="Y394" s="151"/>
      <c r="Z394" s="151"/>
      <c r="AA394" s="151"/>
      <c r="AB394" s="151"/>
      <c r="AC394" s="151"/>
      <c r="AD394" s="151"/>
      <c r="AE394" s="151"/>
      <c r="AF394" s="151"/>
      <c r="AG394" s="151" t="s">
        <v>162</v>
      </c>
      <c r="AH394" s="151"/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 x14ac:dyDescent="0.2">
      <c r="A395" s="158"/>
      <c r="B395" s="159"/>
      <c r="C395" s="196" t="s">
        <v>666</v>
      </c>
      <c r="D395" s="189"/>
      <c r="E395" s="190">
        <v>36.74</v>
      </c>
      <c r="F395" s="161"/>
      <c r="G395" s="161"/>
      <c r="H395" s="161"/>
      <c r="I395" s="161"/>
      <c r="J395" s="161"/>
      <c r="K395" s="161"/>
      <c r="L395" s="161"/>
      <c r="M395" s="161"/>
      <c r="N395" s="161"/>
      <c r="O395" s="161"/>
      <c r="P395" s="161"/>
      <c r="Q395" s="161"/>
      <c r="R395" s="161"/>
      <c r="S395" s="161"/>
      <c r="T395" s="161"/>
      <c r="U395" s="161"/>
      <c r="V395" s="161"/>
      <c r="W395" s="161"/>
      <c r="X395" s="161"/>
      <c r="Y395" s="151"/>
      <c r="Z395" s="151"/>
      <c r="AA395" s="151"/>
      <c r="AB395" s="151"/>
      <c r="AC395" s="151"/>
      <c r="AD395" s="151"/>
      <c r="AE395" s="151"/>
      <c r="AF395" s="151"/>
      <c r="AG395" s="151" t="s">
        <v>164</v>
      </c>
      <c r="AH395" s="151">
        <v>0</v>
      </c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ht="22.5" outlineLevel="1" x14ac:dyDescent="0.2">
      <c r="A396" s="170">
        <v>154</v>
      </c>
      <c r="B396" s="171" t="s">
        <v>667</v>
      </c>
      <c r="C396" s="185" t="s">
        <v>668</v>
      </c>
      <c r="D396" s="172" t="s">
        <v>387</v>
      </c>
      <c r="E396" s="173">
        <v>45</v>
      </c>
      <c r="F396" s="174"/>
      <c r="G396" s="175">
        <f>ROUND(E396*F396,2)</f>
        <v>0</v>
      </c>
      <c r="H396" s="162"/>
      <c r="I396" s="161">
        <f>ROUND(E396*H396,2)</f>
        <v>0</v>
      </c>
      <c r="J396" s="162"/>
      <c r="K396" s="161">
        <f>ROUND(E396*J396,2)</f>
        <v>0</v>
      </c>
      <c r="L396" s="161">
        <v>21</v>
      </c>
      <c r="M396" s="161">
        <f>G396*(1+L396/100)</f>
        <v>0</v>
      </c>
      <c r="N396" s="161">
        <v>0</v>
      </c>
      <c r="O396" s="161">
        <f>ROUND(E396*N396,2)</f>
        <v>0</v>
      </c>
      <c r="P396" s="161">
        <v>0</v>
      </c>
      <c r="Q396" s="161">
        <f>ROUND(E396*P396,2)</f>
        <v>0</v>
      </c>
      <c r="R396" s="161"/>
      <c r="S396" s="161" t="s">
        <v>245</v>
      </c>
      <c r="T396" s="161" t="s">
        <v>131</v>
      </c>
      <c r="U396" s="161">
        <v>0</v>
      </c>
      <c r="V396" s="161">
        <f>ROUND(E396*U396,2)</f>
        <v>0</v>
      </c>
      <c r="W396" s="161"/>
      <c r="X396" s="161" t="s">
        <v>161</v>
      </c>
      <c r="Y396" s="151"/>
      <c r="Z396" s="151"/>
      <c r="AA396" s="151"/>
      <c r="AB396" s="151"/>
      <c r="AC396" s="151"/>
      <c r="AD396" s="151"/>
      <c r="AE396" s="151"/>
      <c r="AF396" s="151"/>
      <c r="AG396" s="151" t="s">
        <v>162</v>
      </c>
      <c r="AH396" s="151"/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 x14ac:dyDescent="0.2">
      <c r="A397" s="158"/>
      <c r="B397" s="159"/>
      <c r="C397" s="196" t="s">
        <v>669</v>
      </c>
      <c r="D397" s="189"/>
      <c r="E397" s="190">
        <v>40</v>
      </c>
      <c r="F397" s="161"/>
      <c r="G397" s="161"/>
      <c r="H397" s="161"/>
      <c r="I397" s="161"/>
      <c r="J397" s="161"/>
      <c r="K397" s="161"/>
      <c r="L397" s="161"/>
      <c r="M397" s="161"/>
      <c r="N397" s="161"/>
      <c r="O397" s="161"/>
      <c r="P397" s="161"/>
      <c r="Q397" s="161"/>
      <c r="R397" s="161"/>
      <c r="S397" s="161"/>
      <c r="T397" s="161"/>
      <c r="U397" s="161"/>
      <c r="V397" s="161"/>
      <c r="W397" s="161"/>
      <c r="X397" s="161"/>
      <c r="Y397" s="151"/>
      <c r="Z397" s="151"/>
      <c r="AA397" s="151"/>
      <c r="AB397" s="151"/>
      <c r="AC397" s="151"/>
      <c r="AD397" s="151"/>
      <c r="AE397" s="151"/>
      <c r="AF397" s="151"/>
      <c r="AG397" s="151" t="s">
        <v>164</v>
      </c>
      <c r="AH397" s="151">
        <v>0</v>
      </c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1" x14ac:dyDescent="0.2">
      <c r="A398" s="158"/>
      <c r="B398" s="159"/>
      <c r="C398" s="196" t="s">
        <v>670</v>
      </c>
      <c r="D398" s="189"/>
      <c r="E398" s="190">
        <v>5</v>
      </c>
      <c r="F398" s="161"/>
      <c r="G398" s="161"/>
      <c r="H398" s="161"/>
      <c r="I398" s="161"/>
      <c r="J398" s="161"/>
      <c r="K398" s="161"/>
      <c r="L398" s="161"/>
      <c r="M398" s="161"/>
      <c r="N398" s="161"/>
      <c r="O398" s="161"/>
      <c r="P398" s="161"/>
      <c r="Q398" s="161"/>
      <c r="R398" s="161"/>
      <c r="S398" s="161"/>
      <c r="T398" s="161"/>
      <c r="U398" s="161"/>
      <c r="V398" s="161"/>
      <c r="W398" s="161"/>
      <c r="X398" s="161"/>
      <c r="Y398" s="151"/>
      <c r="Z398" s="151"/>
      <c r="AA398" s="151"/>
      <c r="AB398" s="151"/>
      <c r="AC398" s="151"/>
      <c r="AD398" s="151"/>
      <c r="AE398" s="151"/>
      <c r="AF398" s="151"/>
      <c r="AG398" s="151" t="s">
        <v>164</v>
      </c>
      <c r="AH398" s="151">
        <v>0</v>
      </c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outlineLevel="1" x14ac:dyDescent="0.2">
      <c r="A399" s="158">
        <v>155</v>
      </c>
      <c r="B399" s="159" t="s">
        <v>671</v>
      </c>
      <c r="C399" s="200" t="s">
        <v>672</v>
      </c>
      <c r="D399" s="160" t="s">
        <v>0</v>
      </c>
      <c r="E399" s="195"/>
      <c r="F399" s="162"/>
      <c r="G399" s="161">
        <f>ROUND(E399*F399,2)</f>
        <v>0</v>
      </c>
      <c r="H399" s="162"/>
      <c r="I399" s="161">
        <f>ROUND(E399*H399,2)</f>
        <v>0</v>
      </c>
      <c r="J399" s="162"/>
      <c r="K399" s="161">
        <f>ROUND(E399*J399,2)</f>
        <v>0</v>
      </c>
      <c r="L399" s="161">
        <v>21</v>
      </c>
      <c r="M399" s="161">
        <f>G399*(1+L399/100)</f>
        <v>0</v>
      </c>
      <c r="N399" s="161">
        <v>0</v>
      </c>
      <c r="O399" s="161">
        <f>ROUND(E399*N399,2)</f>
        <v>0</v>
      </c>
      <c r="P399" s="161">
        <v>0</v>
      </c>
      <c r="Q399" s="161">
        <f>ROUND(E399*P399,2)</f>
        <v>0</v>
      </c>
      <c r="R399" s="161"/>
      <c r="S399" s="161" t="s">
        <v>130</v>
      </c>
      <c r="T399" s="161" t="s">
        <v>160</v>
      </c>
      <c r="U399" s="161">
        <v>0</v>
      </c>
      <c r="V399" s="161">
        <f>ROUND(E399*U399,2)</f>
        <v>0</v>
      </c>
      <c r="W399" s="161"/>
      <c r="X399" s="161" t="s">
        <v>538</v>
      </c>
      <c r="Y399" s="151"/>
      <c r="Z399" s="151"/>
      <c r="AA399" s="151"/>
      <c r="AB399" s="151"/>
      <c r="AC399" s="151"/>
      <c r="AD399" s="151"/>
      <c r="AE399" s="151"/>
      <c r="AF399" s="151"/>
      <c r="AG399" s="151" t="s">
        <v>539</v>
      </c>
      <c r="AH399" s="151"/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x14ac:dyDescent="0.2">
      <c r="A400" s="164" t="s">
        <v>125</v>
      </c>
      <c r="B400" s="165" t="s">
        <v>85</v>
      </c>
      <c r="C400" s="183" t="s">
        <v>86</v>
      </c>
      <c r="D400" s="166"/>
      <c r="E400" s="167"/>
      <c r="F400" s="168"/>
      <c r="G400" s="169">
        <f>SUMIF(AG401:AG426,"&lt;&gt;NOR",G401:G426)</f>
        <v>0</v>
      </c>
      <c r="H400" s="163"/>
      <c r="I400" s="163">
        <f>SUM(I401:I426)</f>
        <v>0</v>
      </c>
      <c r="J400" s="163"/>
      <c r="K400" s="163">
        <f>SUM(K401:K426)</f>
        <v>0</v>
      </c>
      <c r="L400" s="163"/>
      <c r="M400" s="163">
        <f>SUM(M401:M426)</f>
        <v>0</v>
      </c>
      <c r="N400" s="163"/>
      <c r="O400" s="163">
        <f>SUM(O401:O426)</f>
        <v>0.56000000000000005</v>
      </c>
      <c r="P400" s="163"/>
      <c r="Q400" s="163">
        <f>SUM(Q401:Q426)</f>
        <v>1.34</v>
      </c>
      <c r="R400" s="163"/>
      <c r="S400" s="163"/>
      <c r="T400" s="163"/>
      <c r="U400" s="163"/>
      <c r="V400" s="163">
        <f>SUM(V401:V426)</f>
        <v>18.32</v>
      </c>
      <c r="W400" s="163"/>
      <c r="X400" s="163"/>
      <c r="AG400" t="s">
        <v>126</v>
      </c>
    </row>
    <row r="401" spans="1:60" outlineLevel="1" x14ac:dyDescent="0.2">
      <c r="A401" s="176">
        <v>156</v>
      </c>
      <c r="B401" s="177" t="s">
        <v>673</v>
      </c>
      <c r="C401" s="184" t="s">
        <v>674</v>
      </c>
      <c r="D401" s="178" t="s">
        <v>387</v>
      </c>
      <c r="E401" s="179">
        <v>2</v>
      </c>
      <c r="F401" s="180"/>
      <c r="G401" s="181">
        <f>ROUND(E401*F401,2)</f>
        <v>0</v>
      </c>
      <c r="H401" s="162"/>
      <c r="I401" s="161">
        <f>ROUND(E401*H401,2)</f>
        <v>0</v>
      </c>
      <c r="J401" s="162"/>
      <c r="K401" s="161">
        <f>ROUND(E401*J401,2)</f>
        <v>0</v>
      </c>
      <c r="L401" s="161">
        <v>21</v>
      </c>
      <c r="M401" s="161">
        <f>G401*(1+L401/100)</f>
        <v>0</v>
      </c>
      <c r="N401" s="161">
        <v>2.8639999999999999E-2</v>
      </c>
      <c r="O401" s="161">
        <f>ROUND(E401*N401,2)</f>
        <v>0.06</v>
      </c>
      <c r="P401" s="161">
        <v>0</v>
      </c>
      <c r="Q401" s="161">
        <f>ROUND(E401*P401,2)</f>
        <v>0</v>
      </c>
      <c r="R401" s="161"/>
      <c r="S401" s="161" t="s">
        <v>130</v>
      </c>
      <c r="T401" s="161" t="s">
        <v>362</v>
      </c>
      <c r="U401" s="161">
        <v>0.52</v>
      </c>
      <c r="V401" s="161">
        <f>ROUND(E401*U401,2)</f>
        <v>1.04</v>
      </c>
      <c r="W401" s="161"/>
      <c r="X401" s="161" t="s">
        <v>161</v>
      </c>
      <c r="Y401" s="151"/>
      <c r="Z401" s="151"/>
      <c r="AA401" s="151"/>
      <c r="AB401" s="151"/>
      <c r="AC401" s="151"/>
      <c r="AD401" s="151"/>
      <c r="AE401" s="151"/>
      <c r="AF401" s="151"/>
      <c r="AG401" s="151" t="s">
        <v>162</v>
      </c>
      <c r="AH401" s="151"/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outlineLevel="1" x14ac:dyDescent="0.2">
      <c r="A402" s="170">
        <v>157</v>
      </c>
      <c r="B402" s="171" t="s">
        <v>675</v>
      </c>
      <c r="C402" s="185" t="s">
        <v>676</v>
      </c>
      <c r="D402" s="172" t="s">
        <v>159</v>
      </c>
      <c r="E402" s="173">
        <v>38.4</v>
      </c>
      <c r="F402" s="174"/>
      <c r="G402" s="175">
        <f>ROUND(E402*F402,2)</f>
        <v>0</v>
      </c>
      <c r="H402" s="162"/>
      <c r="I402" s="161">
        <f>ROUND(E402*H402,2)</f>
        <v>0</v>
      </c>
      <c r="J402" s="162"/>
      <c r="K402" s="161">
        <f>ROUND(E402*J402,2)</f>
        <v>0</v>
      </c>
      <c r="L402" s="161">
        <v>21</v>
      </c>
      <c r="M402" s="161">
        <f>G402*(1+L402/100)</f>
        <v>0</v>
      </c>
      <c r="N402" s="161">
        <v>0</v>
      </c>
      <c r="O402" s="161">
        <f>ROUND(E402*N402,2)</f>
        <v>0</v>
      </c>
      <c r="P402" s="161">
        <v>3.5000000000000003E-2</v>
      </c>
      <c r="Q402" s="161">
        <f>ROUND(E402*P402,2)</f>
        <v>1.34</v>
      </c>
      <c r="R402" s="161"/>
      <c r="S402" s="161" t="s">
        <v>130</v>
      </c>
      <c r="T402" s="161" t="s">
        <v>362</v>
      </c>
      <c r="U402" s="161">
        <v>0.45</v>
      </c>
      <c r="V402" s="161">
        <f>ROUND(E402*U402,2)</f>
        <v>17.28</v>
      </c>
      <c r="W402" s="161"/>
      <c r="X402" s="161" t="s">
        <v>161</v>
      </c>
      <c r="Y402" s="151"/>
      <c r="Z402" s="151"/>
      <c r="AA402" s="151"/>
      <c r="AB402" s="151"/>
      <c r="AC402" s="151"/>
      <c r="AD402" s="151"/>
      <c r="AE402" s="151"/>
      <c r="AF402" s="151"/>
      <c r="AG402" s="151" t="s">
        <v>162</v>
      </c>
      <c r="AH402" s="151"/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outlineLevel="1" x14ac:dyDescent="0.2">
      <c r="A403" s="158"/>
      <c r="B403" s="159"/>
      <c r="C403" s="196" t="s">
        <v>677</v>
      </c>
      <c r="D403" s="189"/>
      <c r="E403" s="190">
        <v>38.4</v>
      </c>
      <c r="F403" s="161"/>
      <c r="G403" s="161"/>
      <c r="H403" s="161"/>
      <c r="I403" s="161"/>
      <c r="J403" s="161"/>
      <c r="K403" s="161"/>
      <c r="L403" s="161"/>
      <c r="M403" s="161"/>
      <c r="N403" s="161"/>
      <c r="O403" s="161"/>
      <c r="P403" s="161"/>
      <c r="Q403" s="161"/>
      <c r="R403" s="161"/>
      <c r="S403" s="161"/>
      <c r="T403" s="161"/>
      <c r="U403" s="161"/>
      <c r="V403" s="161"/>
      <c r="W403" s="161"/>
      <c r="X403" s="161"/>
      <c r="Y403" s="151"/>
      <c r="Z403" s="151"/>
      <c r="AA403" s="151"/>
      <c r="AB403" s="151"/>
      <c r="AC403" s="151"/>
      <c r="AD403" s="151"/>
      <c r="AE403" s="151"/>
      <c r="AF403" s="151"/>
      <c r="AG403" s="151" t="s">
        <v>164</v>
      </c>
      <c r="AH403" s="151">
        <v>0</v>
      </c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ht="22.5" outlineLevel="1" x14ac:dyDescent="0.2">
      <c r="A404" s="176">
        <v>158</v>
      </c>
      <c r="B404" s="177" t="s">
        <v>678</v>
      </c>
      <c r="C404" s="184" t="s">
        <v>679</v>
      </c>
      <c r="D404" s="178" t="s">
        <v>387</v>
      </c>
      <c r="E404" s="179">
        <v>8</v>
      </c>
      <c r="F404" s="180"/>
      <c r="G404" s="181">
        <f t="shared" ref="G404:G421" si="7">ROUND(E404*F404,2)</f>
        <v>0</v>
      </c>
      <c r="H404" s="162"/>
      <c r="I404" s="161">
        <f t="shared" ref="I404:I421" si="8">ROUND(E404*H404,2)</f>
        <v>0</v>
      </c>
      <c r="J404" s="162"/>
      <c r="K404" s="161">
        <f t="shared" ref="K404:K421" si="9">ROUND(E404*J404,2)</f>
        <v>0</v>
      </c>
      <c r="L404" s="161">
        <v>21</v>
      </c>
      <c r="M404" s="161">
        <f t="shared" ref="M404:M421" si="10">G404*(1+L404/100)</f>
        <v>0</v>
      </c>
      <c r="N404" s="161">
        <v>0</v>
      </c>
      <c r="O404" s="161">
        <f t="shared" ref="O404:O421" si="11">ROUND(E404*N404,2)</f>
        <v>0</v>
      </c>
      <c r="P404" s="161">
        <v>0</v>
      </c>
      <c r="Q404" s="161">
        <f t="shared" ref="Q404:Q421" si="12">ROUND(E404*P404,2)</f>
        <v>0</v>
      </c>
      <c r="R404" s="161"/>
      <c r="S404" s="161" t="s">
        <v>245</v>
      </c>
      <c r="T404" s="161" t="s">
        <v>131</v>
      </c>
      <c r="U404" s="161">
        <v>0</v>
      </c>
      <c r="V404" s="161">
        <f t="shared" ref="V404:V421" si="13">ROUND(E404*U404,2)</f>
        <v>0</v>
      </c>
      <c r="W404" s="161"/>
      <c r="X404" s="161" t="s">
        <v>161</v>
      </c>
      <c r="Y404" s="151"/>
      <c r="Z404" s="151"/>
      <c r="AA404" s="151"/>
      <c r="AB404" s="151"/>
      <c r="AC404" s="151"/>
      <c r="AD404" s="151"/>
      <c r="AE404" s="151"/>
      <c r="AF404" s="151"/>
      <c r="AG404" s="151" t="s">
        <v>162</v>
      </c>
      <c r="AH404" s="151"/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1" x14ac:dyDescent="0.2">
      <c r="A405" s="176">
        <v>159</v>
      </c>
      <c r="B405" s="177" t="s">
        <v>680</v>
      </c>
      <c r="C405" s="184" t="s">
        <v>681</v>
      </c>
      <c r="D405" s="178" t="s">
        <v>375</v>
      </c>
      <c r="E405" s="179">
        <v>1</v>
      </c>
      <c r="F405" s="180"/>
      <c r="G405" s="181">
        <f t="shared" si="7"/>
        <v>0</v>
      </c>
      <c r="H405" s="162"/>
      <c r="I405" s="161">
        <f t="shared" si="8"/>
        <v>0</v>
      </c>
      <c r="J405" s="162"/>
      <c r="K405" s="161">
        <f t="shared" si="9"/>
        <v>0</v>
      </c>
      <c r="L405" s="161">
        <v>21</v>
      </c>
      <c r="M405" s="161">
        <f t="shared" si="10"/>
        <v>0</v>
      </c>
      <c r="N405" s="161">
        <v>0</v>
      </c>
      <c r="O405" s="161">
        <f t="shared" si="11"/>
        <v>0</v>
      </c>
      <c r="P405" s="161">
        <v>0</v>
      </c>
      <c r="Q405" s="161">
        <f t="shared" si="12"/>
        <v>0</v>
      </c>
      <c r="R405" s="161"/>
      <c r="S405" s="161" t="s">
        <v>245</v>
      </c>
      <c r="T405" s="161" t="s">
        <v>362</v>
      </c>
      <c r="U405" s="161">
        <v>0</v>
      </c>
      <c r="V405" s="161">
        <f t="shared" si="13"/>
        <v>0</v>
      </c>
      <c r="W405" s="161"/>
      <c r="X405" s="161" t="s">
        <v>161</v>
      </c>
      <c r="Y405" s="151"/>
      <c r="Z405" s="151"/>
      <c r="AA405" s="151"/>
      <c r="AB405" s="151"/>
      <c r="AC405" s="151"/>
      <c r="AD405" s="151"/>
      <c r="AE405" s="151"/>
      <c r="AF405" s="151"/>
      <c r="AG405" s="151" t="s">
        <v>162</v>
      </c>
      <c r="AH405" s="151"/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 x14ac:dyDescent="0.2">
      <c r="A406" s="176">
        <v>160</v>
      </c>
      <c r="B406" s="177" t="s">
        <v>682</v>
      </c>
      <c r="C406" s="184" t="s">
        <v>683</v>
      </c>
      <c r="D406" s="178" t="s">
        <v>387</v>
      </c>
      <c r="E406" s="179">
        <v>2</v>
      </c>
      <c r="F406" s="180"/>
      <c r="G406" s="181">
        <f t="shared" si="7"/>
        <v>0</v>
      </c>
      <c r="H406" s="162"/>
      <c r="I406" s="161">
        <f t="shared" si="8"/>
        <v>0</v>
      </c>
      <c r="J406" s="162"/>
      <c r="K406" s="161">
        <f t="shared" si="9"/>
        <v>0</v>
      </c>
      <c r="L406" s="161">
        <v>21</v>
      </c>
      <c r="M406" s="161">
        <f t="shared" si="10"/>
        <v>0</v>
      </c>
      <c r="N406" s="161">
        <v>0</v>
      </c>
      <c r="O406" s="161">
        <f t="shared" si="11"/>
        <v>0</v>
      </c>
      <c r="P406" s="161">
        <v>0</v>
      </c>
      <c r="Q406" s="161">
        <f t="shared" si="12"/>
        <v>0</v>
      </c>
      <c r="R406" s="161"/>
      <c r="S406" s="161" t="s">
        <v>245</v>
      </c>
      <c r="T406" s="161" t="s">
        <v>131</v>
      </c>
      <c r="U406" s="161">
        <v>0</v>
      </c>
      <c r="V406" s="161">
        <f t="shared" si="13"/>
        <v>0</v>
      </c>
      <c r="W406" s="161"/>
      <c r="X406" s="161" t="s">
        <v>161</v>
      </c>
      <c r="Y406" s="151"/>
      <c r="Z406" s="151"/>
      <c r="AA406" s="151"/>
      <c r="AB406" s="151"/>
      <c r="AC406" s="151"/>
      <c r="AD406" s="151"/>
      <c r="AE406" s="151"/>
      <c r="AF406" s="151"/>
      <c r="AG406" s="151" t="s">
        <v>162</v>
      </c>
      <c r="AH406" s="151"/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ht="22.5" outlineLevel="1" x14ac:dyDescent="0.2">
      <c r="A407" s="176">
        <v>161</v>
      </c>
      <c r="B407" s="177" t="s">
        <v>684</v>
      </c>
      <c r="C407" s="184" t="s">
        <v>685</v>
      </c>
      <c r="D407" s="178" t="s">
        <v>387</v>
      </c>
      <c r="E407" s="179">
        <v>3</v>
      </c>
      <c r="F407" s="180"/>
      <c r="G407" s="181">
        <f t="shared" si="7"/>
        <v>0</v>
      </c>
      <c r="H407" s="162"/>
      <c r="I407" s="161">
        <f t="shared" si="8"/>
        <v>0</v>
      </c>
      <c r="J407" s="162"/>
      <c r="K407" s="161">
        <f t="shared" si="9"/>
        <v>0</v>
      </c>
      <c r="L407" s="161">
        <v>21</v>
      </c>
      <c r="M407" s="161">
        <f t="shared" si="10"/>
        <v>0</v>
      </c>
      <c r="N407" s="161">
        <v>0</v>
      </c>
      <c r="O407" s="161">
        <f t="shared" si="11"/>
        <v>0</v>
      </c>
      <c r="P407" s="161">
        <v>0</v>
      </c>
      <c r="Q407" s="161">
        <f t="shared" si="12"/>
        <v>0</v>
      </c>
      <c r="R407" s="161"/>
      <c r="S407" s="161" t="s">
        <v>245</v>
      </c>
      <c r="T407" s="161" t="s">
        <v>362</v>
      </c>
      <c r="U407" s="161">
        <v>0</v>
      </c>
      <c r="V407" s="161">
        <f t="shared" si="13"/>
        <v>0</v>
      </c>
      <c r="W407" s="161"/>
      <c r="X407" s="161" t="s">
        <v>161</v>
      </c>
      <c r="Y407" s="151"/>
      <c r="Z407" s="151"/>
      <c r="AA407" s="151"/>
      <c r="AB407" s="151"/>
      <c r="AC407" s="151"/>
      <c r="AD407" s="151"/>
      <c r="AE407" s="151"/>
      <c r="AF407" s="151"/>
      <c r="AG407" s="151" t="s">
        <v>162</v>
      </c>
      <c r="AH407" s="151"/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ht="22.5" outlineLevel="1" x14ac:dyDescent="0.2">
      <c r="A408" s="176">
        <v>162</v>
      </c>
      <c r="B408" s="177" t="s">
        <v>686</v>
      </c>
      <c r="C408" s="184" t="s">
        <v>687</v>
      </c>
      <c r="D408" s="178" t="s">
        <v>387</v>
      </c>
      <c r="E408" s="179">
        <v>1</v>
      </c>
      <c r="F408" s="180"/>
      <c r="G408" s="181">
        <f t="shared" si="7"/>
        <v>0</v>
      </c>
      <c r="H408" s="162"/>
      <c r="I408" s="161">
        <f t="shared" si="8"/>
        <v>0</v>
      </c>
      <c r="J408" s="162"/>
      <c r="K408" s="161">
        <f t="shared" si="9"/>
        <v>0</v>
      </c>
      <c r="L408" s="161">
        <v>21</v>
      </c>
      <c r="M408" s="161">
        <f t="shared" si="10"/>
        <v>0</v>
      </c>
      <c r="N408" s="161">
        <v>0</v>
      </c>
      <c r="O408" s="161">
        <f t="shared" si="11"/>
        <v>0</v>
      </c>
      <c r="P408" s="161">
        <v>0</v>
      </c>
      <c r="Q408" s="161">
        <f t="shared" si="12"/>
        <v>0</v>
      </c>
      <c r="R408" s="161"/>
      <c r="S408" s="161" t="s">
        <v>245</v>
      </c>
      <c r="T408" s="161" t="s">
        <v>362</v>
      </c>
      <c r="U408" s="161">
        <v>0</v>
      </c>
      <c r="V408" s="161">
        <f t="shared" si="13"/>
        <v>0</v>
      </c>
      <c r="W408" s="161"/>
      <c r="X408" s="161" t="s">
        <v>161</v>
      </c>
      <c r="Y408" s="151"/>
      <c r="Z408" s="151"/>
      <c r="AA408" s="151"/>
      <c r="AB408" s="151"/>
      <c r="AC408" s="151"/>
      <c r="AD408" s="151"/>
      <c r="AE408" s="151"/>
      <c r="AF408" s="151"/>
      <c r="AG408" s="151" t="s">
        <v>162</v>
      </c>
      <c r="AH408" s="151"/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1" x14ac:dyDescent="0.2">
      <c r="A409" s="176">
        <v>163</v>
      </c>
      <c r="B409" s="177" t="s">
        <v>688</v>
      </c>
      <c r="C409" s="184" t="s">
        <v>689</v>
      </c>
      <c r="D409" s="178" t="s">
        <v>375</v>
      </c>
      <c r="E409" s="179">
        <v>1</v>
      </c>
      <c r="F409" s="180"/>
      <c r="G409" s="181">
        <f t="shared" si="7"/>
        <v>0</v>
      </c>
      <c r="H409" s="162"/>
      <c r="I409" s="161">
        <f t="shared" si="8"/>
        <v>0</v>
      </c>
      <c r="J409" s="162"/>
      <c r="K409" s="161">
        <f t="shared" si="9"/>
        <v>0</v>
      </c>
      <c r="L409" s="161">
        <v>21</v>
      </c>
      <c r="M409" s="161">
        <f t="shared" si="10"/>
        <v>0</v>
      </c>
      <c r="N409" s="161">
        <v>0</v>
      </c>
      <c r="O409" s="161">
        <f t="shared" si="11"/>
        <v>0</v>
      </c>
      <c r="P409" s="161">
        <v>0</v>
      </c>
      <c r="Q409" s="161">
        <f t="shared" si="12"/>
        <v>0</v>
      </c>
      <c r="R409" s="161"/>
      <c r="S409" s="161" t="s">
        <v>245</v>
      </c>
      <c r="T409" s="161" t="s">
        <v>362</v>
      </c>
      <c r="U409" s="161">
        <v>0</v>
      </c>
      <c r="V409" s="161">
        <f t="shared" si="13"/>
        <v>0</v>
      </c>
      <c r="W409" s="161"/>
      <c r="X409" s="161" t="s">
        <v>161</v>
      </c>
      <c r="Y409" s="151"/>
      <c r="Z409" s="151"/>
      <c r="AA409" s="151"/>
      <c r="AB409" s="151"/>
      <c r="AC409" s="151"/>
      <c r="AD409" s="151"/>
      <c r="AE409" s="151"/>
      <c r="AF409" s="151"/>
      <c r="AG409" s="151" t="s">
        <v>162</v>
      </c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1" x14ac:dyDescent="0.2">
      <c r="A410" s="176">
        <v>164</v>
      </c>
      <c r="B410" s="177" t="s">
        <v>690</v>
      </c>
      <c r="C410" s="184" t="s">
        <v>691</v>
      </c>
      <c r="D410" s="178" t="s">
        <v>375</v>
      </c>
      <c r="E410" s="179">
        <v>1</v>
      </c>
      <c r="F410" s="180"/>
      <c r="G410" s="181">
        <f t="shared" si="7"/>
        <v>0</v>
      </c>
      <c r="H410" s="162"/>
      <c r="I410" s="161">
        <f t="shared" si="8"/>
        <v>0</v>
      </c>
      <c r="J410" s="162"/>
      <c r="K410" s="161">
        <f t="shared" si="9"/>
        <v>0</v>
      </c>
      <c r="L410" s="161">
        <v>21</v>
      </c>
      <c r="M410" s="161">
        <f t="shared" si="10"/>
        <v>0</v>
      </c>
      <c r="N410" s="161">
        <v>0</v>
      </c>
      <c r="O410" s="161">
        <f t="shared" si="11"/>
        <v>0</v>
      </c>
      <c r="P410" s="161">
        <v>0</v>
      </c>
      <c r="Q410" s="161">
        <f t="shared" si="12"/>
        <v>0</v>
      </c>
      <c r="R410" s="161"/>
      <c r="S410" s="161" t="s">
        <v>245</v>
      </c>
      <c r="T410" s="161" t="s">
        <v>362</v>
      </c>
      <c r="U410" s="161">
        <v>0</v>
      </c>
      <c r="V410" s="161">
        <f t="shared" si="13"/>
        <v>0</v>
      </c>
      <c r="W410" s="161"/>
      <c r="X410" s="161" t="s">
        <v>161</v>
      </c>
      <c r="Y410" s="151"/>
      <c r="Z410" s="151"/>
      <c r="AA410" s="151"/>
      <c r="AB410" s="151"/>
      <c r="AC410" s="151"/>
      <c r="AD410" s="151"/>
      <c r="AE410" s="151"/>
      <c r="AF410" s="151"/>
      <c r="AG410" s="151" t="s">
        <v>162</v>
      </c>
      <c r="AH410" s="151"/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ht="22.5" outlineLevel="1" x14ac:dyDescent="0.2">
      <c r="A411" s="176">
        <v>165</v>
      </c>
      <c r="B411" s="177" t="s">
        <v>692</v>
      </c>
      <c r="C411" s="184" t="s">
        <v>693</v>
      </c>
      <c r="D411" s="178" t="s">
        <v>375</v>
      </c>
      <c r="E411" s="179">
        <v>1</v>
      </c>
      <c r="F411" s="180"/>
      <c r="G411" s="181">
        <f t="shared" si="7"/>
        <v>0</v>
      </c>
      <c r="H411" s="162"/>
      <c r="I411" s="161">
        <f t="shared" si="8"/>
        <v>0</v>
      </c>
      <c r="J411" s="162"/>
      <c r="K411" s="161">
        <f t="shared" si="9"/>
        <v>0</v>
      </c>
      <c r="L411" s="161">
        <v>21</v>
      </c>
      <c r="M411" s="161">
        <f t="shared" si="10"/>
        <v>0</v>
      </c>
      <c r="N411" s="161">
        <v>0</v>
      </c>
      <c r="O411" s="161">
        <f t="shared" si="11"/>
        <v>0</v>
      </c>
      <c r="P411" s="161">
        <v>0</v>
      </c>
      <c r="Q411" s="161">
        <f t="shared" si="12"/>
        <v>0</v>
      </c>
      <c r="R411" s="161"/>
      <c r="S411" s="161" t="s">
        <v>245</v>
      </c>
      <c r="T411" s="161" t="s">
        <v>362</v>
      </c>
      <c r="U411" s="161">
        <v>0</v>
      </c>
      <c r="V411" s="161">
        <f t="shared" si="13"/>
        <v>0</v>
      </c>
      <c r="W411" s="161"/>
      <c r="X411" s="161" t="s">
        <v>161</v>
      </c>
      <c r="Y411" s="151"/>
      <c r="Z411" s="151"/>
      <c r="AA411" s="151"/>
      <c r="AB411" s="151"/>
      <c r="AC411" s="151"/>
      <c r="AD411" s="151"/>
      <c r="AE411" s="151"/>
      <c r="AF411" s="151"/>
      <c r="AG411" s="151" t="s">
        <v>162</v>
      </c>
      <c r="AH411" s="151"/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outlineLevel="1" x14ac:dyDescent="0.2">
      <c r="A412" s="176">
        <v>166</v>
      </c>
      <c r="B412" s="177" t="s">
        <v>694</v>
      </c>
      <c r="C412" s="184" t="s">
        <v>695</v>
      </c>
      <c r="D412" s="178" t="s">
        <v>387</v>
      </c>
      <c r="E412" s="179">
        <v>7</v>
      </c>
      <c r="F412" s="180"/>
      <c r="G412" s="181">
        <f t="shared" si="7"/>
        <v>0</v>
      </c>
      <c r="H412" s="162"/>
      <c r="I412" s="161">
        <f t="shared" si="8"/>
        <v>0</v>
      </c>
      <c r="J412" s="162"/>
      <c r="K412" s="161">
        <f t="shared" si="9"/>
        <v>0</v>
      </c>
      <c r="L412" s="161">
        <v>21</v>
      </c>
      <c r="M412" s="161">
        <f t="shared" si="10"/>
        <v>0</v>
      </c>
      <c r="N412" s="161">
        <v>0</v>
      </c>
      <c r="O412" s="161">
        <f t="shared" si="11"/>
        <v>0</v>
      </c>
      <c r="P412" s="161">
        <v>0</v>
      </c>
      <c r="Q412" s="161">
        <f t="shared" si="12"/>
        <v>0</v>
      </c>
      <c r="R412" s="161"/>
      <c r="S412" s="161" t="s">
        <v>245</v>
      </c>
      <c r="T412" s="161" t="s">
        <v>131</v>
      </c>
      <c r="U412" s="161">
        <v>0</v>
      </c>
      <c r="V412" s="161">
        <f t="shared" si="13"/>
        <v>0</v>
      </c>
      <c r="W412" s="161"/>
      <c r="X412" s="161" t="s">
        <v>161</v>
      </c>
      <c r="Y412" s="151"/>
      <c r="Z412" s="151"/>
      <c r="AA412" s="151"/>
      <c r="AB412" s="151"/>
      <c r="AC412" s="151"/>
      <c r="AD412" s="151"/>
      <c r="AE412" s="151"/>
      <c r="AF412" s="151"/>
      <c r="AG412" s="151" t="s">
        <v>162</v>
      </c>
      <c r="AH412" s="151"/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ht="22.5" outlineLevel="1" x14ac:dyDescent="0.2">
      <c r="A413" s="176">
        <v>167</v>
      </c>
      <c r="B413" s="177" t="s">
        <v>696</v>
      </c>
      <c r="C413" s="184" t="s">
        <v>697</v>
      </c>
      <c r="D413" s="178" t="s">
        <v>387</v>
      </c>
      <c r="E413" s="179">
        <v>2</v>
      </c>
      <c r="F413" s="180"/>
      <c r="G413" s="181">
        <f t="shared" si="7"/>
        <v>0</v>
      </c>
      <c r="H413" s="162"/>
      <c r="I413" s="161">
        <f t="shared" si="8"/>
        <v>0</v>
      </c>
      <c r="J413" s="162"/>
      <c r="K413" s="161">
        <f t="shared" si="9"/>
        <v>0</v>
      </c>
      <c r="L413" s="161">
        <v>21</v>
      </c>
      <c r="M413" s="161">
        <f t="shared" si="10"/>
        <v>0</v>
      </c>
      <c r="N413" s="161">
        <v>0</v>
      </c>
      <c r="O413" s="161">
        <f t="shared" si="11"/>
        <v>0</v>
      </c>
      <c r="P413" s="161">
        <v>0</v>
      </c>
      <c r="Q413" s="161">
        <f t="shared" si="12"/>
        <v>0</v>
      </c>
      <c r="R413" s="161"/>
      <c r="S413" s="161" t="s">
        <v>245</v>
      </c>
      <c r="T413" s="161" t="s">
        <v>131</v>
      </c>
      <c r="U413" s="161">
        <v>0</v>
      </c>
      <c r="V413" s="161">
        <f t="shared" si="13"/>
        <v>0</v>
      </c>
      <c r="W413" s="161"/>
      <c r="X413" s="161" t="s">
        <v>161</v>
      </c>
      <c r="Y413" s="151"/>
      <c r="Z413" s="151"/>
      <c r="AA413" s="151"/>
      <c r="AB413" s="151"/>
      <c r="AC413" s="151"/>
      <c r="AD413" s="151"/>
      <c r="AE413" s="151"/>
      <c r="AF413" s="151"/>
      <c r="AG413" s="151" t="s">
        <v>162</v>
      </c>
      <c r="AH413" s="151"/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ht="22.5" outlineLevel="1" x14ac:dyDescent="0.2">
      <c r="A414" s="176">
        <v>168</v>
      </c>
      <c r="B414" s="177" t="s">
        <v>698</v>
      </c>
      <c r="C414" s="184" t="s">
        <v>699</v>
      </c>
      <c r="D414" s="178" t="s">
        <v>387</v>
      </c>
      <c r="E414" s="179">
        <v>2</v>
      </c>
      <c r="F414" s="180"/>
      <c r="G414" s="181">
        <f t="shared" si="7"/>
        <v>0</v>
      </c>
      <c r="H414" s="162"/>
      <c r="I414" s="161">
        <f t="shared" si="8"/>
        <v>0</v>
      </c>
      <c r="J414" s="162"/>
      <c r="K414" s="161">
        <f t="shared" si="9"/>
        <v>0</v>
      </c>
      <c r="L414" s="161">
        <v>21</v>
      </c>
      <c r="M414" s="161">
        <f t="shared" si="10"/>
        <v>0</v>
      </c>
      <c r="N414" s="161">
        <v>0</v>
      </c>
      <c r="O414" s="161">
        <f t="shared" si="11"/>
        <v>0</v>
      </c>
      <c r="P414" s="161">
        <v>0</v>
      </c>
      <c r="Q414" s="161">
        <f t="shared" si="12"/>
        <v>0</v>
      </c>
      <c r="R414" s="161"/>
      <c r="S414" s="161" t="s">
        <v>245</v>
      </c>
      <c r="T414" s="161" t="s">
        <v>131</v>
      </c>
      <c r="U414" s="161">
        <v>0</v>
      </c>
      <c r="V414" s="161">
        <f t="shared" si="13"/>
        <v>0</v>
      </c>
      <c r="W414" s="161"/>
      <c r="X414" s="161" t="s">
        <v>161</v>
      </c>
      <c r="Y414" s="151"/>
      <c r="Z414" s="151"/>
      <c r="AA414" s="151"/>
      <c r="AB414" s="151"/>
      <c r="AC414" s="151"/>
      <c r="AD414" s="151"/>
      <c r="AE414" s="151"/>
      <c r="AF414" s="151"/>
      <c r="AG414" s="151" t="s">
        <v>162</v>
      </c>
      <c r="AH414" s="151"/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outlineLevel="1" x14ac:dyDescent="0.2">
      <c r="A415" s="176">
        <v>169</v>
      </c>
      <c r="B415" s="177" t="s">
        <v>700</v>
      </c>
      <c r="C415" s="184" t="s">
        <v>701</v>
      </c>
      <c r="D415" s="178" t="s">
        <v>387</v>
      </c>
      <c r="E415" s="179">
        <v>10</v>
      </c>
      <c r="F415" s="180"/>
      <c r="G415" s="181">
        <f t="shared" si="7"/>
        <v>0</v>
      </c>
      <c r="H415" s="162"/>
      <c r="I415" s="161">
        <f t="shared" si="8"/>
        <v>0</v>
      </c>
      <c r="J415" s="162"/>
      <c r="K415" s="161">
        <f t="shared" si="9"/>
        <v>0</v>
      </c>
      <c r="L415" s="161">
        <v>21</v>
      </c>
      <c r="M415" s="161">
        <f t="shared" si="10"/>
        <v>0</v>
      </c>
      <c r="N415" s="161">
        <v>0</v>
      </c>
      <c r="O415" s="161">
        <f t="shared" si="11"/>
        <v>0</v>
      </c>
      <c r="P415" s="161">
        <v>0</v>
      </c>
      <c r="Q415" s="161">
        <f t="shared" si="12"/>
        <v>0</v>
      </c>
      <c r="R415" s="161"/>
      <c r="S415" s="161" t="s">
        <v>245</v>
      </c>
      <c r="T415" s="161" t="s">
        <v>362</v>
      </c>
      <c r="U415" s="161">
        <v>0</v>
      </c>
      <c r="V415" s="161">
        <f t="shared" si="13"/>
        <v>0</v>
      </c>
      <c r="W415" s="161"/>
      <c r="X415" s="161" t="s">
        <v>161</v>
      </c>
      <c r="Y415" s="151"/>
      <c r="Z415" s="151"/>
      <c r="AA415" s="151"/>
      <c r="AB415" s="151"/>
      <c r="AC415" s="151"/>
      <c r="AD415" s="151"/>
      <c r="AE415" s="151"/>
      <c r="AF415" s="151"/>
      <c r="AG415" s="151" t="s">
        <v>162</v>
      </c>
      <c r="AH415" s="151"/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outlineLevel="1" x14ac:dyDescent="0.2">
      <c r="A416" s="176">
        <v>170</v>
      </c>
      <c r="B416" s="177" t="s">
        <v>702</v>
      </c>
      <c r="C416" s="184" t="s">
        <v>703</v>
      </c>
      <c r="D416" s="178" t="s">
        <v>387</v>
      </c>
      <c r="E416" s="179">
        <v>6</v>
      </c>
      <c r="F416" s="180"/>
      <c r="G416" s="181">
        <f t="shared" si="7"/>
        <v>0</v>
      </c>
      <c r="H416" s="162"/>
      <c r="I416" s="161">
        <f t="shared" si="8"/>
        <v>0</v>
      </c>
      <c r="J416" s="162"/>
      <c r="K416" s="161">
        <f t="shared" si="9"/>
        <v>0</v>
      </c>
      <c r="L416" s="161">
        <v>21</v>
      </c>
      <c r="M416" s="161">
        <f t="shared" si="10"/>
        <v>0</v>
      </c>
      <c r="N416" s="161">
        <v>0</v>
      </c>
      <c r="O416" s="161">
        <f t="shared" si="11"/>
        <v>0</v>
      </c>
      <c r="P416" s="161">
        <v>0</v>
      </c>
      <c r="Q416" s="161">
        <f t="shared" si="12"/>
        <v>0</v>
      </c>
      <c r="R416" s="161"/>
      <c r="S416" s="161" t="s">
        <v>245</v>
      </c>
      <c r="T416" s="161" t="s">
        <v>131</v>
      </c>
      <c r="U416" s="161">
        <v>0</v>
      </c>
      <c r="V416" s="161">
        <f t="shared" si="13"/>
        <v>0</v>
      </c>
      <c r="W416" s="161"/>
      <c r="X416" s="161" t="s">
        <v>161</v>
      </c>
      <c r="Y416" s="151"/>
      <c r="Z416" s="151"/>
      <c r="AA416" s="151"/>
      <c r="AB416" s="151"/>
      <c r="AC416" s="151"/>
      <c r="AD416" s="151"/>
      <c r="AE416" s="151"/>
      <c r="AF416" s="151"/>
      <c r="AG416" s="151" t="s">
        <v>162</v>
      </c>
      <c r="AH416" s="151"/>
      <c r="AI416" s="151"/>
      <c r="AJ416" s="151"/>
      <c r="AK416" s="151"/>
      <c r="AL416" s="151"/>
      <c r="AM416" s="151"/>
      <c r="AN416" s="151"/>
      <c r="AO416" s="151"/>
      <c r="AP416" s="151"/>
      <c r="AQ416" s="151"/>
      <c r="AR416" s="151"/>
      <c r="AS416" s="151"/>
      <c r="AT416" s="151"/>
      <c r="AU416" s="151"/>
      <c r="AV416" s="151"/>
      <c r="AW416" s="151"/>
      <c r="AX416" s="151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1"/>
    </row>
    <row r="417" spans="1:60" ht="22.5" outlineLevel="1" x14ac:dyDescent="0.2">
      <c r="A417" s="176">
        <v>171</v>
      </c>
      <c r="B417" s="177" t="s">
        <v>704</v>
      </c>
      <c r="C417" s="184" t="s">
        <v>705</v>
      </c>
      <c r="D417" s="178" t="s">
        <v>237</v>
      </c>
      <c r="E417" s="179">
        <v>2.5</v>
      </c>
      <c r="F417" s="180"/>
      <c r="G417" s="181">
        <f t="shared" si="7"/>
        <v>0</v>
      </c>
      <c r="H417" s="162"/>
      <c r="I417" s="161">
        <f t="shared" si="8"/>
        <v>0</v>
      </c>
      <c r="J417" s="162"/>
      <c r="K417" s="161">
        <f t="shared" si="9"/>
        <v>0</v>
      </c>
      <c r="L417" s="161">
        <v>21</v>
      </c>
      <c r="M417" s="161">
        <f t="shared" si="10"/>
        <v>0</v>
      </c>
      <c r="N417" s="161">
        <v>0</v>
      </c>
      <c r="O417" s="161">
        <f t="shared" si="11"/>
        <v>0</v>
      </c>
      <c r="P417" s="161">
        <v>0</v>
      </c>
      <c r="Q417" s="161">
        <f t="shared" si="12"/>
        <v>0</v>
      </c>
      <c r="R417" s="161"/>
      <c r="S417" s="161" t="s">
        <v>245</v>
      </c>
      <c r="T417" s="161" t="s">
        <v>131</v>
      </c>
      <c r="U417" s="161">
        <v>0</v>
      </c>
      <c r="V417" s="161">
        <f t="shared" si="13"/>
        <v>0</v>
      </c>
      <c r="W417" s="161"/>
      <c r="X417" s="161" t="s">
        <v>161</v>
      </c>
      <c r="Y417" s="151"/>
      <c r="Z417" s="151"/>
      <c r="AA417" s="151"/>
      <c r="AB417" s="151"/>
      <c r="AC417" s="151"/>
      <c r="AD417" s="151"/>
      <c r="AE417" s="151"/>
      <c r="AF417" s="151"/>
      <c r="AG417" s="151" t="s">
        <v>162</v>
      </c>
      <c r="AH417" s="151"/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ht="22.5" outlineLevel="1" x14ac:dyDescent="0.2">
      <c r="A418" s="176">
        <v>172</v>
      </c>
      <c r="B418" s="177" t="s">
        <v>706</v>
      </c>
      <c r="C418" s="184" t="s">
        <v>707</v>
      </c>
      <c r="D418" s="178" t="s">
        <v>237</v>
      </c>
      <c r="E418" s="179">
        <v>2.5</v>
      </c>
      <c r="F418" s="180"/>
      <c r="G418" s="181">
        <f t="shared" si="7"/>
        <v>0</v>
      </c>
      <c r="H418" s="162"/>
      <c r="I418" s="161">
        <f t="shared" si="8"/>
        <v>0</v>
      </c>
      <c r="J418" s="162"/>
      <c r="K418" s="161">
        <f t="shared" si="9"/>
        <v>0</v>
      </c>
      <c r="L418" s="161">
        <v>21</v>
      </c>
      <c r="M418" s="161">
        <f t="shared" si="10"/>
        <v>0</v>
      </c>
      <c r="N418" s="161">
        <v>0</v>
      </c>
      <c r="O418" s="161">
        <f t="shared" si="11"/>
        <v>0</v>
      </c>
      <c r="P418" s="161">
        <v>0</v>
      </c>
      <c r="Q418" s="161">
        <f t="shared" si="12"/>
        <v>0</v>
      </c>
      <c r="R418" s="161"/>
      <c r="S418" s="161" t="s">
        <v>245</v>
      </c>
      <c r="T418" s="161" t="s">
        <v>131</v>
      </c>
      <c r="U418" s="161">
        <v>0</v>
      </c>
      <c r="V418" s="161">
        <f t="shared" si="13"/>
        <v>0</v>
      </c>
      <c r="W418" s="161"/>
      <c r="X418" s="161" t="s">
        <v>161</v>
      </c>
      <c r="Y418" s="151"/>
      <c r="Z418" s="151"/>
      <c r="AA418" s="151"/>
      <c r="AB418" s="151"/>
      <c r="AC418" s="151"/>
      <c r="AD418" s="151"/>
      <c r="AE418" s="151"/>
      <c r="AF418" s="151"/>
      <c r="AG418" s="151" t="s">
        <v>162</v>
      </c>
      <c r="AH418" s="151"/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1"/>
    </row>
    <row r="419" spans="1:60" ht="22.5" outlineLevel="1" x14ac:dyDescent="0.2">
      <c r="A419" s="176">
        <v>173</v>
      </c>
      <c r="B419" s="177" t="s">
        <v>708</v>
      </c>
      <c r="C419" s="184" t="s">
        <v>709</v>
      </c>
      <c r="D419" s="178" t="s">
        <v>237</v>
      </c>
      <c r="E419" s="179">
        <v>2.5</v>
      </c>
      <c r="F419" s="180"/>
      <c r="G419" s="181">
        <f t="shared" si="7"/>
        <v>0</v>
      </c>
      <c r="H419" s="162"/>
      <c r="I419" s="161">
        <f t="shared" si="8"/>
        <v>0</v>
      </c>
      <c r="J419" s="162"/>
      <c r="K419" s="161">
        <f t="shared" si="9"/>
        <v>0</v>
      </c>
      <c r="L419" s="161">
        <v>21</v>
      </c>
      <c r="M419" s="161">
        <f t="shared" si="10"/>
        <v>0</v>
      </c>
      <c r="N419" s="161">
        <v>0</v>
      </c>
      <c r="O419" s="161">
        <f t="shared" si="11"/>
        <v>0</v>
      </c>
      <c r="P419" s="161">
        <v>0</v>
      </c>
      <c r="Q419" s="161">
        <f t="shared" si="12"/>
        <v>0</v>
      </c>
      <c r="R419" s="161"/>
      <c r="S419" s="161" t="s">
        <v>245</v>
      </c>
      <c r="T419" s="161" t="s">
        <v>131</v>
      </c>
      <c r="U419" s="161">
        <v>0</v>
      </c>
      <c r="V419" s="161">
        <f t="shared" si="13"/>
        <v>0</v>
      </c>
      <c r="W419" s="161"/>
      <c r="X419" s="161" t="s">
        <v>161</v>
      </c>
      <c r="Y419" s="151"/>
      <c r="Z419" s="151"/>
      <c r="AA419" s="151"/>
      <c r="AB419" s="151"/>
      <c r="AC419" s="151"/>
      <c r="AD419" s="151"/>
      <c r="AE419" s="151"/>
      <c r="AF419" s="151"/>
      <c r="AG419" s="151" t="s">
        <v>162</v>
      </c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ht="22.5" outlineLevel="1" x14ac:dyDescent="0.2">
      <c r="A420" s="176">
        <v>174</v>
      </c>
      <c r="B420" s="177" t="s">
        <v>710</v>
      </c>
      <c r="C420" s="184" t="s">
        <v>711</v>
      </c>
      <c r="D420" s="178" t="s">
        <v>237</v>
      </c>
      <c r="E420" s="179">
        <v>2.5</v>
      </c>
      <c r="F420" s="180"/>
      <c r="G420" s="181">
        <f t="shared" si="7"/>
        <v>0</v>
      </c>
      <c r="H420" s="162"/>
      <c r="I420" s="161">
        <f t="shared" si="8"/>
        <v>0</v>
      </c>
      <c r="J420" s="162"/>
      <c r="K420" s="161">
        <f t="shared" si="9"/>
        <v>0</v>
      </c>
      <c r="L420" s="161">
        <v>21</v>
      </c>
      <c r="M420" s="161">
        <f t="shared" si="10"/>
        <v>0</v>
      </c>
      <c r="N420" s="161">
        <v>0</v>
      </c>
      <c r="O420" s="161">
        <f t="shared" si="11"/>
        <v>0</v>
      </c>
      <c r="P420" s="161">
        <v>0</v>
      </c>
      <c r="Q420" s="161">
        <f t="shared" si="12"/>
        <v>0</v>
      </c>
      <c r="R420" s="161"/>
      <c r="S420" s="161" t="s">
        <v>245</v>
      </c>
      <c r="T420" s="161" t="s">
        <v>131</v>
      </c>
      <c r="U420" s="161">
        <v>0</v>
      </c>
      <c r="V420" s="161">
        <f t="shared" si="13"/>
        <v>0</v>
      </c>
      <c r="W420" s="161"/>
      <c r="X420" s="161" t="s">
        <v>161</v>
      </c>
      <c r="Y420" s="151"/>
      <c r="Z420" s="151"/>
      <c r="AA420" s="151"/>
      <c r="AB420" s="151"/>
      <c r="AC420" s="151"/>
      <c r="AD420" s="151"/>
      <c r="AE420" s="151"/>
      <c r="AF420" s="151"/>
      <c r="AG420" s="151" t="s">
        <v>162</v>
      </c>
      <c r="AH420" s="151"/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ht="22.5" outlineLevel="1" x14ac:dyDescent="0.2">
      <c r="A421" s="170">
        <v>175</v>
      </c>
      <c r="B421" s="171" t="s">
        <v>712</v>
      </c>
      <c r="C421" s="185" t="s">
        <v>713</v>
      </c>
      <c r="D421" s="172" t="s">
        <v>237</v>
      </c>
      <c r="E421" s="173">
        <v>12.2</v>
      </c>
      <c r="F421" s="174"/>
      <c r="G421" s="175">
        <f t="shared" si="7"/>
        <v>0</v>
      </c>
      <c r="H421" s="162"/>
      <c r="I421" s="161">
        <f t="shared" si="8"/>
        <v>0</v>
      </c>
      <c r="J421" s="162"/>
      <c r="K421" s="161">
        <f t="shared" si="9"/>
        <v>0</v>
      </c>
      <c r="L421" s="161">
        <v>21</v>
      </c>
      <c r="M421" s="161">
        <f t="shared" si="10"/>
        <v>0</v>
      </c>
      <c r="N421" s="161">
        <v>0</v>
      </c>
      <c r="O421" s="161">
        <f t="shared" si="11"/>
        <v>0</v>
      </c>
      <c r="P421" s="161">
        <v>0</v>
      </c>
      <c r="Q421" s="161">
        <f t="shared" si="12"/>
        <v>0</v>
      </c>
      <c r="R421" s="161"/>
      <c r="S421" s="161" t="s">
        <v>245</v>
      </c>
      <c r="T421" s="161" t="s">
        <v>131</v>
      </c>
      <c r="U421" s="161">
        <v>0</v>
      </c>
      <c r="V421" s="161">
        <f t="shared" si="13"/>
        <v>0</v>
      </c>
      <c r="W421" s="161"/>
      <c r="X421" s="161" t="s">
        <v>161</v>
      </c>
      <c r="Y421" s="151"/>
      <c r="Z421" s="151"/>
      <c r="AA421" s="151"/>
      <c r="AB421" s="151"/>
      <c r="AC421" s="151"/>
      <c r="AD421" s="151"/>
      <c r="AE421" s="151"/>
      <c r="AF421" s="151"/>
      <c r="AG421" s="151" t="s">
        <v>162</v>
      </c>
      <c r="AH421" s="151"/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1" x14ac:dyDescent="0.2">
      <c r="A422" s="158"/>
      <c r="B422" s="159"/>
      <c r="C422" s="196" t="s">
        <v>714</v>
      </c>
      <c r="D422" s="189"/>
      <c r="E422" s="190">
        <v>12.2</v>
      </c>
      <c r="F422" s="161"/>
      <c r="G422" s="161"/>
      <c r="H422" s="161"/>
      <c r="I422" s="161"/>
      <c r="J422" s="161"/>
      <c r="K422" s="161"/>
      <c r="L422" s="161"/>
      <c r="M422" s="161"/>
      <c r="N422" s="161"/>
      <c r="O422" s="161"/>
      <c r="P422" s="161"/>
      <c r="Q422" s="161"/>
      <c r="R422" s="161"/>
      <c r="S422" s="161"/>
      <c r="T422" s="161"/>
      <c r="U422" s="161"/>
      <c r="V422" s="161"/>
      <c r="W422" s="161"/>
      <c r="X422" s="161"/>
      <c r="Y422" s="151"/>
      <c r="Z422" s="151"/>
      <c r="AA422" s="151"/>
      <c r="AB422" s="151"/>
      <c r="AC422" s="151"/>
      <c r="AD422" s="151"/>
      <c r="AE422" s="151"/>
      <c r="AF422" s="151"/>
      <c r="AG422" s="151" t="s">
        <v>164</v>
      </c>
      <c r="AH422" s="151">
        <v>0</v>
      </c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ht="22.5" outlineLevel="1" x14ac:dyDescent="0.2">
      <c r="A423" s="176">
        <v>176</v>
      </c>
      <c r="B423" s="177" t="s">
        <v>715</v>
      </c>
      <c r="C423" s="184" t="s">
        <v>716</v>
      </c>
      <c r="D423" s="178" t="s">
        <v>387</v>
      </c>
      <c r="E423" s="179">
        <v>10</v>
      </c>
      <c r="F423" s="180"/>
      <c r="G423" s="181">
        <f>ROUND(E423*F423,2)</f>
        <v>0</v>
      </c>
      <c r="H423" s="162"/>
      <c r="I423" s="161">
        <f>ROUND(E423*H423,2)</f>
        <v>0</v>
      </c>
      <c r="J423" s="162"/>
      <c r="K423" s="161">
        <f>ROUND(E423*J423,2)</f>
        <v>0</v>
      </c>
      <c r="L423" s="161">
        <v>21</v>
      </c>
      <c r="M423" s="161">
        <f>G423*(1+L423/100)</f>
        <v>0</v>
      </c>
      <c r="N423" s="161">
        <v>0</v>
      </c>
      <c r="O423" s="161">
        <f>ROUND(E423*N423,2)</f>
        <v>0</v>
      </c>
      <c r="P423" s="161">
        <v>0</v>
      </c>
      <c r="Q423" s="161">
        <f>ROUND(E423*P423,2)</f>
        <v>0</v>
      </c>
      <c r="R423" s="161"/>
      <c r="S423" s="161" t="s">
        <v>245</v>
      </c>
      <c r="T423" s="161" t="s">
        <v>362</v>
      </c>
      <c r="U423" s="161">
        <v>0</v>
      </c>
      <c r="V423" s="161">
        <f>ROUND(E423*U423,2)</f>
        <v>0</v>
      </c>
      <c r="W423" s="161"/>
      <c r="X423" s="161" t="s">
        <v>161</v>
      </c>
      <c r="Y423" s="151"/>
      <c r="Z423" s="151"/>
      <c r="AA423" s="151"/>
      <c r="AB423" s="151"/>
      <c r="AC423" s="151"/>
      <c r="AD423" s="151"/>
      <c r="AE423" s="151"/>
      <c r="AF423" s="151"/>
      <c r="AG423" s="151" t="s">
        <v>162</v>
      </c>
      <c r="AH423" s="151"/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ht="22.5" outlineLevel="1" x14ac:dyDescent="0.2">
      <c r="A424" s="170">
        <v>177</v>
      </c>
      <c r="B424" s="171" t="s">
        <v>717</v>
      </c>
      <c r="C424" s="185" t="s">
        <v>718</v>
      </c>
      <c r="D424" s="172" t="s">
        <v>215</v>
      </c>
      <c r="E424" s="173">
        <v>0.5</v>
      </c>
      <c r="F424" s="174"/>
      <c r="G424" s="175">
        <f>ROUND(E424*F424,2)</f>
        <v>0</v>
      </c>
      <c r="H424" s="162"/>
      <c r="I424" s="161">
        <f>ROUND(E424*H424,2)</f>
        <v>0</v>
      </c>
      <c r="J424" s="162"/>
      <c r="K424" s="161">
        <f>ROUND(E424*J424,2)</f>
        <v>0</v>
      </c>
      <c r="L424" s="161">
        <v>21</v>
      </c>
      <c r="M424" s="161">
        <f>G424*(1+L424/100)</f>
        <v>0</v>
      </c>
      <c r="N424" s="161">
        <v>1</v>
      </c>
      <c r="O424" s="161">
        <f>ROUND(E424*N424,2)</f>
        <v>0.5</v>
      </c>
      <c r="P424" s="161">
        <v>0</v>
      </c>
      <c r="Q424" s="161">
        <f>ROUND(E424*P424,2)</f>
        <v>0</v>
      </c>
      <c r="R424" s="161"/>
      <c r="S424" s="161" t="s">
        <v>245</v>
      </c>
      <c r="T424" s="161" t="s">
        <v>131</v>
      </c>
      <c r="U424" s="161">
        <v>0</v>
      </c>
      <c r="V424" s="161">
        <f>ROUND(E424*U424,2)</f>
        <v>0</v>
      </c>
      <c r="W424" s="161"/>
      <c r="X424" s="161" t="s">
        <v>250</v>
      </c>
      <c r="Y424" s="151"/>
      <c r="Z424" s="151"/>
      <c r="AA424" s="151"/>
      <c r="AB424" s="151"/>
      <c r="AC424" s="151"/>
      <c r="AD424" s="151"/>
      <c r="AE424" s="151"/>
      <c r="AF424" s="151"/>
      <c r="AG424" s="151" t="s">
        <v>251</v>
      </c>
      <c r="AH424" s="151"/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 x14ac:dyDescent="0.2">
      <c r="A425" s="158"/>
      <c r="B425" s="159"/>
      <c r="C425" s="196" t="s">
        <v>719</v>
      </c>
      <c r="D425" s="189"/>
      <c r="E425" s="190">
        <v>0.5</v>
      </c>
      <c r="F425" s="161"/>
      <c r="G425" s="161"/>
      <c r="H425" s="161"/>
      <c r="I425" s="161"/>
      <c r="J425" s="161"/>
      <c r="K425" s="161"/>
      <c r="L425" s="161"/>
      <c r="M425" s="161"/>
      <c r="N425" s="161"/>
      <c r="O425" s="161"/>
      <c r="P425" s="161"/>
      <c r="Q425" s="161"/>
      <c r="R425" s="161"/>
      <c r="S425" s="161"/>
      <c r="T425" s="161"/>
      <c r="U425" s="161"/>
      <c r="V425" s="161"/>
      <c r="W425" s="161"/>
      <c r="X425" s="161"/>
      <c r="Y425" s="151"/>
      <c r="Z425" s="151"/>
      <c r="AA425" s="151"/>
      <c r="AB425" s="151"/>
      <c r="AC425" s="151"/>
      <c r="AD425" s="151"/>
      <c r="AE425" s="151"/>
      <c r="AF425" s="151"/>
      <c r="AG425" s="151" t="s">
        <v>164</v>
      </c>
      <c r="AH425" s="151">
        <v>0</v>
      </c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outlineLevel="1" x14ac:dyDescent="0.2">
      <c r="A426" s="158">
        <v>178</v>
      </c>
      <c r="B426" s="159" t="s">
        <v>720</v>
      </c>
      <c r="C426" s="200" t="s">
        <v>721</v>
      </c>
      <c r="D426" s="160" t="s">
        <v>0</v>
      </c>
      <c r="E426" s="195"/>
      <c r="F426" s="162"/>
      <c r="G426" s="161">
        <f>ROUND(E426*F426,2)</f>
        <v>0</v>
      </c>
      <c r="H426" s="162"/>
      <c r="I426" s="161">
        <f>ROUND(E426*H426,2)</f>
        <v>0</v>
      </c>
      <c r="J426" s="162"/>
      <c r="K426" s="161">
        <f>ROUND(E426*J426,2)</f>
        <v>0</v>
      </c>
      <c r="L426" s="161">
        <v>21</v>
      </c>
      <c r="M426" s="161">
        <f>G426*(1+L426/100)</f>
        <v>0</v>
      </c>
      <c r="N426" s="161">
        <v>0</v>
      </c>
      <c r="O426" s="161">
        <f>ROUND(E426*N426,2)</f>
        <v>0</v>
      </c>
      <c r="P426" s="161">
        <v>0</v>
      </c>
      <c r="Q426" s="161">
        <f>ROUND(E426*P426,2)</f>
        <v>0</v>
      </c>
      <c r="R426" s="161"/>
      <c r="S426" s="161" t="s">
        <v>130</v>
      </c>
      <c r="T426" s="161" t="s">
        <v>160</v>
      </c>
      <c r="U426" s="161">
        <v>0</v>
      </c>
      <c r="V426" s="161">
        <f>ROUND(E426*U426,2)</f>
        <v>0</v>
      </c>
      <c r="W426" s="161"/>
      <c r="X426" s="161" t="s">
        <v>538</v>
      </c>
      <c r="Y426" s="151"/>
      <c r="Z426" s="151"/>
      <c r="AA426" s="151"/>
      <c r="AB426" s="151"/>
      <c r="AC426" s="151"/>
      <c r="AD426" s="151"/>
      <c r="AE426" s="151"/>
      <c r="AF426" s="151"/>
      <c r="AG426" s="151" t="s">
        <v>539</v>
      </c>
      <c r="AH426" s="151"/>
      <c r="AI426" s="151"/>
      <c r="AJ426" s="151"/>
      <c r="AK426" s="151"/>
      <c r="AL426" s="151"/>
      <c r="AM426" s="151"/>
      <c r="AN426" s="151"/>
      <c r="AO426" s="151"/>
      <c r="AP426" s="151"/>
      <c r="AQ426" s="151"/>
      <c r="AR426" s="151"/>
      <c r="AS426" s="151"/>
      <c r="AT426" s="151"/>
      <c r="AU426" s="151"/>
      <c r="AV426" s="151"/>
      <c r="AW426" s="151"/>
      <c r="AX426" s="151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1"/>
    </row>
    <row r="427" spans="1:60" x14ac:dyDescent="0.2">
      <c r="A427" s="164" t="s">
        <v>125</v>
      </c>
      <c r="B427" s="165" t="s">
        <v>87</v>
      </c>
      <c r="C427" s="183" t="s">
        <v>88</v>
      </c>
      <c r="D427" s="166"/>
      <c r="E427" s="167"/>
      <c r="F427" s="168"/>
      <c r="G427" s="169">
        <f>SUMIF(AG428:AG441,"&lt;&gt;NOR",G428:G441)</f>
        <v>0</v>
      </c>
      <c r="H427" s="163"/>
      <c r="I427" s="163">
        <f>SUM(I428:I441)</f>
        <v>0</v>
      </c>
      <c r="J427" s="163"/>
      <c r="K427" s="163">
        <f>SUM(K428:K441)</f>
        <v>0</v>
      </c>
      <c r="L427" s="163"/>
      <c r="M427" s="163">
        <f>SUM(M428:M441)</f>
        <v>0</v>
      </c>
      <c r="N427" s="163"/>
      <c r="O427" s="163">
        <f>SUM(O428:O441)</f>
        <v>9.0000000000000011E-2</v>
      </c>
      <c r="P427" s="163"/>
      <c r="Q427" s="163">
        <f>SUM(Q428:Q441)</f>
        <v>0.02</v>
      </c>
      <c r="R427" s="163"/>
      <c r="S427" s="163"/>
      <c r="T427" s="163"/>
      <c r="U427" s="163"/>
      <c r="V427" s="163">
        <f>SUM(V428:V441)</f>
        <v>23.51</v>
      </c>
      <c r="W427" s="163"/>
      <c r="X427" s="163"/>
      <c r="AG427" t="s">
        <v>126</v>
      </c>
    </row>
    <row r="428" spans="1:60" ht="22.5" outlineLevel="1" x14ac:dyDescent="0.2">
      <c r="A428" s="170">
        <v>179</v>
      </c>
      <c r="B428" s="171" t="s">
        <v>722</v>
      </c>
      <c r="C428" s="185" t="s">
        <v>723</v>
      </c>
      <c r="D428" s="172" t="s">
        <v>237</v>
      </c>
      <c r="E428" s="173">
        <v>11.8</v>
      </c>
      <c r="F428" s="174"/>
      <c r="G428" s="175">
        <f>ROUND(E428*F428,2)</f>
        <v>0</v>
      </c>
      <c r="H428" s="162"/>
      <c r="I428" s="161">
        <f>ROUND(E428*H428,2)</f>
        <v>0</v>
      </c>
      <c r="J428" s="162"/>
      <c r="K428" s="161">
        <f>ROUND(E428*J428,2)</f>
        <v>0</v>
      </c>
      <c r="L428" s="161">
        <v>21</v>
      </c>
      <c r="M428" s="161">
        <f>G428*(1+L428/100)</f>
        <v>0</v>
      </c>
      <c r="N428" s="161">
        <v>8.0000000000000007E-5</v>
      </c>
      <c r="O428" s="161">
        <f>ROUND(E428*N428,2)</f>
        <v>0</v>
      </c>
      <c r="P428" s="161">
        <v>0</v>
      </c>
      <c r="Q428" s="161">
        <f>ROUND(E428*P428,2)</f>
        <v>0</v>
      </c>
      <c r="R428" s="161"/>
      <c r="S428" s="161" t="s">
        <v>130</v>
      </c>
      <c r="T428" s="161" t="s">
        <v>160</v>
      </c>
      <c r="U428" s="161">
        <v>0.13719999999999999</v>
      </c>
      <c r="V428" s="161">
        <f>ROUND(E428*U428,2)</f>
        <v>1.62</v>
      </c>
      <c r="W428" s="161"/>
      <c r="X428" s="161" t="s">
        <v>161</v>
      </c>
      <c r="Y428" s="151"/>
      <c r="Z428" s="151"/>
      <c r="AA428" s="151"/>
      <c r="AB428" s="151"/>
      <c r="AC428" s="151"/>
      <c r="AD428" s="151"/>
      <c r="AE428" s="151"/>
      <c r="AF428" s="151"/>
      <c r="AG428" s="151" t="s">
        <v>162</v>
      </c>
      <c r="AH428" s="151"/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outlineLevel="1" x14ac:dyDescent="0.2">
      <c r="A429" s="158"/>
      <c r="B429" s="159"/>
      <c r="C429" s="196" t="s">
        <v>724</v>
      </c>
      <c r="D429" s="189"/>
      <c r="E429" s="190">
        <v>11.8</v>
      </c>
      <c r="F429" s="161"/>
      <c r="G429" s="161"/>
      <c r="H429" s="161"/>
      <c r="I429" s="161"/>
      <c r="J429" s="161"/>
      <c r="K429" s="161"/>
      <c r="L429" s="161"/>
      <c r="M429" s="161"/>
      <c r="N429" s="161"/>
      <c r="O429" s="161"/>
      <c r="P429" s="161"/>
      <c r="Q429" s="161"/>
      <c r="R429" s="161"/>
      <c r="S429" s="161"/>
      <c r="T429" s="161"/>
      <c r="U429" s="161"/>
      <c r="V429" s="161"/>
      <c r="W429" s="161"/>
      <c r="X429" s="161"/>
      <c r="Y429" s="151"/>
      <c r="Z429" s="151"/>
      <c r="AA429" s="151"/>
      <c r="AB429" s="151"/>
      <c r="AC429" s="151"/>
      <c r="AD429" s="151"/>
      <c r="AE429" s="151"/>
      <c r="AF429" s="151"/>
      <c r="AG429" s="151" t="s">
        <v>164</v>
      </c>
      <c r="AH429" s="151">
        <v>0</v>
      </c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1" x14ac:dyDescent="0.2">
      <c r="A430" s="170">
        <v>180</v>
      </c>
      <c r="B430" s="171" t="s">
        <v>725</v>
      </c>
      <c r="C430" s="185" t="s">
        <v>726</v>
      </c>
      <c r="D430" s="172" t="s">
        <v>237</v>
      </c>
      <c r="E430" s="173">
        <v>16.170000000000002</v>
      </c>
      <c r="F430" s="174"/>
      <c r="G430" s="175">
        <f>ROUND(E430*F430,2)</f>
        <v>0</v>
      </c>
      <c r="H430" s="162"/>
      <c r="I430" s="161">
        <f>ROUND(E430*H430,2)</f>
        <v>0</v>
      </c>
      <c r="J430" s="162"/>
      <c r="K430" s="161">
        <f>ROUND(E430*J430,2)</f>
        <v>0</v>
      </c>
      <c r="L430" s="161">
        <v>21</v>
      </c>
      <c r="M430" s="161">
        <f>G430*(1+L430/100)</f>
        <v>0</v>
      </c>
      <c r="N430" s="161">
        <v>3.0000000000000001E-5</v>
      </c>
      <c r="O430" s="161">
        <f>ROUND(E430*N430,2)</f>
        <v>0</v>
      </c>
      <c r="P430" s="161">
        <v>0</v>
      </c>
      <c r="Q430" s="161">
        <f>ROUND(E430*P430,2)</f>
        <v>0</v>
      </c>
      <c r="R430" s="161"/>
      <c r="S430" s="161" t="s">
        <v>130</v>
      </c>
      <c r="T430" s="161" t="s">
        <v>160</v>
      </c>
      <c r="U430" s="161">
        <v>0.2</v>
      </c>
      <c r="V430" s="161">
        <f>ROUND(E430*U430,2)</f>
        <v>3.23</v>
      </c>
      <c r="W430" s="161"/>
      <c r="X430" s="161" t="s">
        <v>161</v>
      </c>
      <c r="Y430" s="151"/>
      <c r="Z430" s="151"/>
      <c r="AA430" s="151"/>
      <c r="AB430" s="151"/>
      <c r="AC430" s="151"/>
      <c r="AD430" s="151"/>
      <c r="AE430" s="151"/>
      <c r="AF430" s="151"/>
      <c r="AG430" s="151" t="s">
        <v>162</v>
      </c>
      <c r="AH430" s="151"/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">
      <c r="A431" s="158"/>
      <c r="B431" s="159"/>
      <c r="C431" s="196" t="s">
        <v>727</v>
      </c>
      <c r="D431" s="189"/>
      <c r="E431" s="190">
        <v>16.170000000000002</v>
      </c>
      <c r="F431" s="161"/>
      <c r="G431" s="161"/>
      <c r="H431" s="161"/>
      <c r="I431" s="161"/>
      <c r="J431" s="161"/>
      <c r="K431" s="161"/>
      <c r="L431" s="161"/>
      <c r="M431" s="161"/>
      <c r="N431" s="161"/>
      <c r="O431" s="161"/>
      <c r="P431" s="161"/>
      <c r="Q431" s="161"/>
      <c r="R431" s="161"/>
      <c r="S431" s="161"/>
      <c r="T431" s="161"/>
      <c r="U431" s="161"/>
      <c r="V431" s="161"/>
      <c r="W431" s="161"/>
      <c r="X431" s="161"/>
      <c r="Y431" s="151"/>
      <c r="Z431" s="151"/>
      <c r="AA431" s="151"/>
      <c r="AB431" s="151"/>
      <c r="AC431" s="151"/>
      <c r="AD431" s="151"/>
      <c r="AE431" s="151"/>
      <c r="AF431" s="151"/>
      <c r="AG431" s="151" t="s">
        <v>164</v>
      </c>
      <c r="AH431" s="151">
        <v>0</v>
      </c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ht="22.5" outlineLevel="1" x14ac:dyDescent="0.2">
      <c r="A432" s="170">
        <v>181</v>
      </c>
      <c r="B432" s="171" t="s">
        <v>728</v>
      </c>
      <c r="C432" s="185" t="s">
        <v>729</v>
      </c>
      <c r="D432" s="172" t="s">
        <v>159</v>
      </c>
      <c r="E432" s="173">
        <v>21.24</v>
      </c>
      <c r="F432" s="174"/>
      <c r="G432" s="175">
        <f>ROUND(E432*F432,2)</f>
        <v>0</v>
      </c>
      <c r="H432" s="162"/>
      <c r="I432" s="161">
        <f>ROUND(E432*H432,2)</f>
        <v>0</v>
      </c>
      <c r="J432" s="162"/>
      <c r="K432" s="161">
        <f>ROUND(E432*J432,2)</f>
        <v>0</v>
      </c>
      <c r="L432" s="161">
        <v>21</v>
      </c>
      <c r="M432" s="161">
        <f>G432*(1+L432/100)</f>
        <v>0</v>
      </c>
      <c r="N432" s="161">
        <v>0</v>
      </c>
      <c r="O432" s="161">
        <f>ROUND(E432*N432,2)</f>
        <v>0</v>
      </c>
      <c r="P432" s="161">
        <v>1E-3</v>
      </c>
      <c r="Q432" s="161">
        <f>ROUND(E432*P432,2)</f>
        <v>0.02</v>
      </c>
      <c r="R432" s="161"/>
      <c r="S432" s="161" t="s">
        <v>130</v>
      </c>
      <c r="T432" s="161" t="s">
        <v>160</v>
      </c>
      <c r="U432" s="161">
        <v>0.28100000000000003</v>
      </c>
      <c r="V432" s="161">
        <f>ROUND(E432*U432,2)</f>
        <v>5.97</v>
      </c>
      <c r="W432" s="161"/>
      <c r="X432" s="161" t="s">
        <v>161</v>
      </c>
      <c r="Y432" s="151"/>
      <c r="Z432" s="151"/>
      <c r="AA432" s="151"/>
      <c r="AB432" s="151"/>
      <c r="AC432" s="151"/>
      <c r="AD432" s="151"/>
      <c r="AE432" s="151"/>
      <c r="AF432" s="151"/>
      <c r="AG432" s="151" t="s">
        <v>162</v>
      </c>
      <c r="AH432" s="151"/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outlineLevel="1" x14ac:dyDescent="0.2">
      <c r="A433" s="158"/>
      <c r="B433" s="159"/>
      <c r="C433" s="196" t="s">
        <v>730</v>
      </c>
      <c r="D433" s="189"/>
      <c r="E433" s="190">
        <v>21.24</v>
      </c>
      <c r="F433" s="161"/>
      <c r="G433" s="161"/>
      <c r="H433" s="161"/>
      <c r="I433" s="161"/>
      <c r="J433" s="161"/>
      <c r="K433" s="161"/>
      <c r="L433" s="161"/>
      <c r="M433" s="161"/>
      <c r="N433" s="161"/>
      <c r="O433" s="161"/>
      <c r="P433" s="161"/>
      <c r="Q433" s="161"/>
      <c r="R433" s="161"/>
      <c r="S433" s="161"/>
      <c r="T433" s="161"/>
      <c r="U433" s="161"/>
      <c r="V433" s="161"/>
      <c r="W433" s="161"/>
      <c r="X433" s="161"/>
      <c r="Y433" s="151"/>
      <c r="Z433" s="151"/>
      <c r="AA433" s="151"/>
      <c r="AB433" s="151"/>
      <c r="AC433" s="151"/>
      <c r="AD433" s="151"/>
      <c r="AE433" s="151"/>
      <c r="AF433" s="151"/>
      <c r="AG433" s="151" t="s">
        <v>164</v>
      </c>
      <c r="AH433" s="151">
        <v>0</v>
      </c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ht="22.5" outlineLevel="1" x14ac:dyDescent="0.2">
      <c r="A434" s="170">
        <v>182</v>
      </c>
      <c r="B434" s="171" t="s">
        <v>731</v>
      </c>
      <c r="C434" s="185" t="s">
        <v>732</v>
      </c>
      <c r="D434" s="172" t="s">
        <v>159</v>
      </c>
      <c r="E434" s="173">
        <v>19.057279999999999</v>
      </c>
      <c r="F434" s="174"/>
      <c r="G434" s="175">
        <f>ROUND(E434*F434,2)</f>
        <v>0</v>
      </c>
      <c r="H434" s="162"/>
      <c r="I434" s="161">
        <f>ROUND(E434*H434,2)</f>
        <v>0</v>
      </c>
      <c r="J434" s="162"/>
      <c r="K434" s="161">
        <f>ROUND(E434*J434,2)</f>
        <v>0</v>
      </c>
      <c r="L434" s="161">
        <v>21</v>
      </c>
      <c r="M434" s="161">
        <f>G434*(1+L434/100)</f>
        <v>0</v>
      </c>
      <c r="N434" s="161">
        <v>1.1100000000000001E-3</v>
      </c>
      <c r="O434" s="161">
        <f>ROUND(E434*N434,2)</f>
        <v>0.02</v>
      </c>
      <c r="P434" s="161">
        <v>0</v>
      </c>
      <c r="Q434" s="161">
        <f>ROUND(E434*P434,2)</f>
        <v>0</v>
      </c>
      <c r="R434" s="161"/>
      <c r="S434" s="161" t="s">
        <v>130</v>
      </c>
      <c r="T434" s="161" t="s">
        <v>362</v>
      </c>
      <c r="U434" s="161">
        <v>0.16500000000000001</v>
      </c>
      <c r="V434" s="161">
        <f>ROUND(E434*U434,2)</f>
        <v>3.14</v>
      </c>
      <c r="W434" s="161"/>
      <c r="X434" s="161" t="s">
        <v>161</v>
      </c>
      <c r="Y434" s="151"/>
      <c r="Z434" s="151"/>
      <c r="AA434" s="151"/>
      <c r="AB434" s="151"/>
      <c r="AC434" s="151"/>
      <c r="AD434" s="151"/>
      <c r="AE434" s="151"/>
      <c r="AF434" s="151"/>
      <c r="AG434" s="151" t="s">
        <v>162</v>
      </c>
      <c r="AH434" s="151"/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outlineLevel="1" x14ac:dyDescent="0.2">
      <c r="A435" s="158"/>
      <c r="B435" s="159"/>
      <c r="C435" s="196" t="s">
        <v>733</v>
      </c>
      <c r="D435" s="189"/>
      <c r="E435" s="190">
        <v>18.127500000000001</v>
      </c>
      <c r="F435" s="161"/>
      <c r="G435" s="161"/>
      <c r="H435" s="161"/>
      <c r="I435" s="161"/>
      <c r="J435" s="161"/>
      <c r="K435" s="161"/>
      <c r="L435" s="161"/>
      <c r="M435" s="161"/>
      <c r="N435" s="161"/>
      <c r="O435" s="161"/>
      <c r="P435" s="161"/>
      <c r="Q435" s="161"/>
      <c r="R435" s="161"/>
      <c r="S435" s="161"/>
      <c r="T435" s="161"/>
      <c r="U435" s="161"/>
      <c r="V435" s="161"/>
      <c r="W435" s="161"/>
      <c r="X435" s="161"/>
      <c r="Y435" s="151"/>
      <c r="Z435" s="151"/>
      <c r="AA435" s="151"/>
      <c r="AB435" s="151"/>
      <c r="AC435" s="151"/>
      <c r="AD435" s="151"/>
      <c r="AE435" s="151"/>
      <c r="AF435" s="151"/>
      <c r="AG435" s="151" t="s">
        <v>164</v>
      </c>
      <c r="AH435" s="151">
        <v>0</v>
      </c>
      <c r="AI435" s="151"/>
      <c r="AJ435" s="151"/>
      <c r="AK435" s="151"/>
      <c r="AL435" s="151"/>
      <c r="AM435" s="151"/>
      <c r="AN435" s="151"/>
      <c r="AO435" s="151"/>
      <c r="AP435" s="151"/>
      <c r="AQ435" s="151"/>
      <c r="AR435" s="151"/>
      <c r="AS435" s="151"/>
      <c r="AT435" s="151"/>
      <c r="AU435" s="151"/>
      <c r="AV435" s="151"/>
      <c r="AW435" s="151"/>
      <c r="AX435" s="151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1"/>
    </row>
    <row r="436" spans="1:60" outlineLevel="1" x14ac:dyDescent="0.2">
      <c r="A436" s="158"/>
      <c r="B436" s="159"/>
      <c r="C436" s="196" t="s">
        <v>734</v>
      </c>
      <c r="D436" s="189"/>
      <c r="E436" s="190">
        <v>0.92978000000000005</v>
      </c>
      <c r="F436" s="161"/>
      <c r="G436" s="161"/>
      <c r="H436" s="161"/>
      <c r="I436" s="161"/>
      <c r="J436" s="161"/>
      <c r="K436" s="161"/>
      <c r="L436" s="161"/>
      <c r="M436" s="161"/>
      <c r="N436" s="161"/>
      <c r="O436" s="161"/>
      <c r="P436" s="161"/>
      <c r="Q436" s="161"/>
      <c r="R436" s="161"/>
      <c r="S436" s="161"/>
      <c r="T436" s="161"/>
      <c r="U436" s="161"/>
      <c r="V436" s="161"/>
      <c r="W436" s="161"/>
      <c r="X436" s="161"/>
      <c r="Y436" s="151"/>
      <c r="Z436" s="151"/>
      <c r="AA436" s="151"/>
      <c r="AB436" s="151"/>
      <c r="AC436" s="151"/>
      <c r="AD436" s="151"/>
      <c r="AE436" s="151"/>
      <c r="AF436" s="151"/>
      <c r="AG436" s="151" t="s">
        <v>164</v>
      </c>
      <c r="AH436" s="151">
        <v>0</v>
      </c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ht="22.5" outlineLevel="1" x14ac:dyDescent="0.2">
      <c r="A437" s="170">
        <v>183</v>
      </c>
      <c r="B437" s="171" t="s">
        <v>735</v>
      </c>
      <c r="C437" s="185" t="s">
        <v>736</v>
      </c>
      <c r="D437" s="172" t="s">
        <v>237</v>
      </c>
      <c r="E437" s="173">
        <v>6.2</v>
      </c>
      <c r="F437" s="174"/>
      <c r="G437" s="175">
        <f>ROUND(E437*F437,2)</f>
        <v>0</v>
      </c>
      <c r="H437" s="162"/>
      <c r="I437" s="161">
        <f>ROUND(E437*H437,2)</f>
        <v>0</v>
      </c>
      <c r="J437" s="162"/>
      <c r="K437" s="161">
        <f>ROUND(E437*J437,2)</f>
        <v>0</v>
      </c>
      <c r="L437" s="161">
        <v>21</v>
      </c>
      <c r="M437" s="161">
        <f>G437*(1+L437/100)</f>
        <v>0</v>
      </c>
      <c r="N437" s="161">
        <v>2.3000000000000001E-4</v>
      </c>
      <c r="O437" s="161">
        <f>ROUND(E437*N437,2)</f>
        <v>0</v>
      </c>
      <c r="P437" s="161">
        <v>0</v>
      </c>
      <c r="Q437" s="161">
        <f>ROUND(E437*P437,2)</f>
        <v>0</v>
      </c>
      <c r="R437" s="161"/>
      <c r="S437" s="161" t="s">
        <v>130</v>
      </c>
      <c r="T437" s="161" t="s">
        <v>160</v>
      </c>
      <c r="U437" s="161">
        <v>0.28000000000000003</v>
      </c>
      <c r="V437" s="161">
        <f>ROUND(E437*U437,2)</f>
        <v>1.74</v>
      </c>
      <c r="W437" s="161"/>
      <c r="X437" s="161" t="s">
        <v>161</v>
      </c>
      <c r="Y437" s="151"/>
      <c r="Z437" s="151"/>
      <c r="AA437" s="151"/>
      <c r="AB437" s="151"/>
      <c r="AC437" s="151"/>
      <c r="AD437" s="151"/>
      <c r="AE437" s="151"/>
      <c r="AF437" s="151"/>
      <c r="AG437" s="151" t="s">
        <v>162</v>
      </c>
      <c r="AH437" s="151"/>
      <c r="AI437" s="151"/>
      <c r="AJ437" s="151"/>
      <c r="AK437" s="151"/>
      <c r="AL437" s="151"/>
      <c r="AM437" s="151"/>
      <c r="AN437" s="151"/>
      <c r="AO437" s="151"/>
      <c r="AP437" s="151"/>
      <c r="AQ437" s="151"/>
      <c r="AR437" s="151"/>
      <c r="AS437" s="151"/>
      <c r="AT437" s="151"/>
      <c r="AU437" s="151"/>
      <c r="AV437" s="151"/>
      <c r="AW437" s="151"/>
      <c r="AX437" s="151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1"/>
    </row>
    <row r="438" spans="1:60" outlineLevel="1" x14ac:dyDescent="0.2">
      <c r="A438" s="158"/>
      <c r="B438" s="159"/>
      <c r="C438" s="196" t="s">
        <v>737</v>
      </c>
      <c r="D438" s="189"/>
      <c r="E438" s="190">
        <v>6.2</v>
      </c>
      <c r="F438" s="161"/>
      <c r="G438" s="161"/>
      <c r="H438" s="161"/>
      <c r="I438" s="161"/>
      <c r="J438" s="161"/>
      <c r="K438" s="161"/>
      <c r="L438" s="161"/>
      <c r="M438" s="161"/>
      <c r="N438" s="161"/>
      <c r="O438" s="161"/>
      <c r="P438" s="161"/>
      <c r="Q438" s="161"/>
      <c r="R438" s="161"/>
      <c r="S438" s="161"/>
      <c r="T438" s="161"/>
      <c r="U438" s="161"/>
      <c r="V438" s="161"/>
      <c r="W438" s="161"/>
      <c r="X438" s="161"/>
      <c r="Y438" s="151"/>
      <c r="Z438" s="151"/>
      <c r="AA438" s="151"/>
      <c r="AB438" s="151"/>
      <c r="AC438" s="151"/>
      <c r="AD438" s="151"/>
      <c r="AE438" s="151"/>
      <c r="AF438" s="151"/>
      <c r="AG438" s="151" t="s">
        <v>164</v>
      </c>
      <c r="AH438" s="151">
        <v>0</v>
      </c>
      <c r="AI438" s="151"/>
      <c r="AJ438" s="151"/>
      <c r="AK438" s="151"/>
      <c r="AL438" s="151"/>
      <c r="AM438" s="151"/>
      <c r="AN438" s="151"/>
      <c r="AO438" s="151"/>
      <c r="AP438" s="151"/>
      <c r="AQ438" s="151"/>
      <c r="AR438" s="151"/>
      <c r="AS438" s="151"/>
      <c r="AT438" s="151"/>
      <c r="AU438" s="151"/>
      <c r="AV438" s="151"/>
      <c r="AW438" s="151"/>
      <c r="AX438" s="151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1"/>
    </row>
    <row r="439" spans="1:60" ht="22.5" outlineLevel="1" x14ac:dyDescent="0.2">
      <c r="A439" s="170">
        <v>184</v>
      </c>
      <c r="B439" s="171" t="s">
        <v>738</v>
      </c>
      <c r="C439" s="185" t="s">
        <v>739</v>
      </c>
      <c r="D439" s="172" t="s">
        <v>159</v>
      </c>
      <c r="E439" s="173">
        <v>17.36</v>
      </c>
      <c r="F439" s="174"/>
      <c r="G439" s="175">
        <f>ROUND(E439*F439,2)</f>
        <v>0</v>
      </c>
      <c r="H439" s="162"/>
      <c r="I439" s="161">
        <f>ROUND(E439*H439,2)</f>
        <v>0</v>
      </c>
      <c r="J439" s="162"/>
      <c r="K439" s="161">
        <f>ROUND(E439*J439,2)</f>
        <v>0</v>
      </c>
      <c r="L439" s="161">
        <v>21</v>
      </c>
      <c r="M439" s="161">
        <f>G439*(1+L439/100)</f>
        <v>0</v>
      </c>
      <c r="N439" s="161">
        <v>4.0699999999999998E-3</v>
      </c>
      <c r="O439" s="161">
        <f>ROUND(E439*N439,2)</f>
        <v>7.0000000000000007E-2</v>
      </c>
      <c r="P439" s="161">
        <v>0</v>
      </c>
      <c r="Q439" s="161">
        <f>ROUND(E439*P439,2)</f>
        <v>0</v>
      </c>
      <c r="R439" s="161"/>
      <c r="S439" s="161" t="s">
        <v>245</v>
      </c>
      <c r="T439" s="161" t="s">
        <v>362</v>
      </c>
      <c r="U439" s="161">
        <v>0.45</v>
      </c>
      <c r="V439" s="161">
        <f>ROUND(E439*U439,2)</f>
        <v>7.81</v>
      </c>
      <c r="W439" s="161"/>
      <c r="X439" s="161" t="s">
        <v>161</v>
      </c>
      <c r="Y439" s="151"/>
      <c r="Z439" s="151"/>
      <c r="AA439" s="151"/>
      <c r="AB439" s="151"/>
      <c r="AC439" s="151"/>
      <c r="AD439" s="151"/>
      <c r="AE439" s="151"/>
      <c r="AF439" s="151"/>
      <c r="AG439" s="151" t="s">
        <v>162</v>
      </c>
      <c r="AH439" s="151"/>
      <c r="AI439" s="151"/>
      <c r="AJ439" s="151"/>
      <c r="AK439" s="151"/>
      <c r="AL439" s="151"/>
      <c r="AM439" s="151"/>
      <c r="AN439" s="151"/>
      <c r="AO439" s="151"/>
      <c r="AP439" s="151"/>
      <c r="AQ439" s="151"/>
      <c r="AR439" s="151"/>
      <c r="AS439" s="151"/>
      <c r="AT439" s="151"/>
      <c r="AU439" s="151"/>
      <c r="AV439" s="151"/>
      <c r="AW439" s="151"/>
      <c r="AX439" s="151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1"/>
    </row>
    <row r="440" spans="1:60" outlineLevel="1" x14ac:dyDescent="0.2">
      <c r="A440" s="158"/>
      <c r="B440" s="159"/>
      <c r="C440" s="196" t="s">
        <v>740</v>
      </c>
      <c r="D440" s="189"/>
      <c r="E440" s="190">
        <v>17.36</v>
      </c>
      <c r="F440" s="161"/>
      <c r="G440" s="161"/>
      <c r="H440" s="161"/>
      <c r="I440" s="161"/>
      <c r="J440" s="161"/>
      <c r="K440" s="161"/>
      <c r="L440" s="161"/>
      <c r="M440" s="161"/>
      <c r="N440" s="161"/>
      <c r="O440" s="161"/>
      <c r="P440" s="161"/>
      <c r="Q440" s="161"/>
      <c r="R440" s="161"/>
      <c r="S440" s="161"/>
      <c r="T440" s="161"/>
      <c r="U440" s="161"/>
      <c r="V440" s="161"/>
      <c r="W440" s="161"/>
      <c r="X440" s="161"/>
      <c r="Y440" s="151"/>
      <c r="Z440" s="151"/>
      <c r="AA440" s="151"/>
      <c r="AB440" s="151"/>
      <c r="AC440" s="151"/>
      <c r="AD440" s="151"/>
      <c r="AE440" s="151"/>
      <c r="AF440" s="151"/>
      <c r="AG440" s="151" t="s">
        <v>164</v>
      </c>
      <c r="AH440" s="151">
        <v>0</v>
      </c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outlineLevel="1" x14ac:dyDescent="0.2">
      <c r="A441" s="158">
        <v>185</v>
      </c>
      <c r="B441" s="159" t="s">
        <v>741</v>
      </c>
      <c r="C441" s="200" t="s">
        <v>742</v>
      </c>
      <c r="D441" s="160" t="s">
        <v>0</v>
      </c>
      <c r="E441" s="195"/>
      <c r="F441" s="162"/>
      <c r="G441" s="161">
        <f>ROUND(E441*F441,2)</f>
        <v>0</v>
      </c>
      <c r="H441" s="162"/>
      <c r="I441" s="161">
        <f>ROUND(E441*H441,2)</f>
        <v>0</v>
      </c>
      <c r="J441" s="162"/>
      <c r="K441" s="161">
        <f>ROUND(E441*J441,2)</f>
        <v>0</v>
      </c>
      <c r="L441" s="161">
        <v>21</v>
      </c>
      <c r="M441" s="161">
        <f>G441*(1+L441/100)</f>
        <v>0</v>
      </c>
      <c r="N441" s="161">
        <v>0</v>
      </c>
      <c r="O441" s="161">
        <f>ROUND(E441*N441,2)</f>
        <v>0</v>
      </c>
      <c r="P441" s="161">
        <v>0</v>
      </c>
      <c r="Q441" s="161">
        <f>ROUND(E441*P441,2)</f>
        <v>0</v>
      </c>
      <c r="R441" s="161"/>
      <c r="S441" s="161" t="s">
        <v>130</v>
      </c>
      <c r="T441" s="161" t="s">
        <v>160</v>
      </c>
      <c r="U441" s="161">
        <v>0</v>
      </c>
      <c r="V441" s="161">
        <f>ROUND(E441*U441,2)</f>
        <v>0</v>
      </c>
      <c r="W441" s="161"/>
      <c r="X441" s="161" t="s">
        <v>538</v>
      </c>
      <c r="Y441" s="151"/>
      <c r="Z441" s="151"/>
      <c r="AA441" s="151"/>
      <c r="AB441" s="151"/>
      <c r="AC441" s="151"/>
      <c r="AD441" s="151"/>
      <c r="AE441" s="151"/>
      <c r="AF441" s="151"/>
      <c r="AG441" s="151" t="s">
        <v>539</v>
      </c>
      <c r="AH441" s="151"/>
      <c r="AI441" s="151"/>
      <c r="AJ441" s="151"/>
      <c r="AK441" s="151"/>
      <c r="AL441" s="151"/>
      <c r="AM441" s="151"/>
      <c r="AN441" s="151"/>
      <c r="AO441" s="151"/>
      <c r="AP441" s="151"/>
      <c r="AQ441" s="151"/>
      <c r="AR441" s="151"/>
      <c r="AS441" s="151"/>
      <c r="AT441" s="151"/>
      <c r="AU441" s="151"/>
      <c r="AV441" s="151"/>
      <c r="AW441" s="151"/>
      <c r="AX441" s="151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1"/>
    </row>
    <row r="442" spans="1:60" x14ac:dyDescent="0.2">
      <c r="A442" s="164" t="s">
        <v>125</v>
      </c>
      <c r="B442" s="165" t="s">
        <v>89</v>
      </c>
      <c r="C442" s="183" t="s">
        <v>90</v>
      </c>
      <c r="D442" s="166"/>
      <c r="E442" s="167"/>
      <c r="F442" s="168"/>
      <c r="G442" s="169">
        <f>SUMIF(AG443:AG487,"&lt;&gt;NOR",G443:G487)</f>
        <v>0</v>
      </c>
      <c r="H442" s="163"/>
      <c r="I442" s="163">
        <f>SUM(I443:I487)</f>
        <v>0</v>
      </c>
      <c r="J442" s="163"/>
      <c r="K442" s="163">
        <f>SUM(K443:K487)</f>
        <v>0</v>
      </c>
      <c r="L442" s="163"/>
      <c r="M442" s="163">
        <f>SUM(M443:M487)</f>
        <v>0</v>
      </c>
      <c r="N442" s="163"/>
      <c r="O442" s="163">
        <f>SUM(O443:O487)</f>
        <v>0.75</v>
      </c>
      <c r="P442" s="163"/>
      <c r="Q442" s="163">
        <f>SUM(Q443:Q487)</f>
        <v>0</v>
      </c>
      <c r="R442" s="163"/>
      <c r="S442" s="163"/>
      <c r="T442" s="163"/>
      <c r="U442" s="163"/>
      <c r="V442" s="163">
        <f>SUM(V443:V487)</f>
        <v>532.56000000000006</v>
      </c>
      <c r="W442" s="163"/>
      <c r="X442" s="163"/>
      <c r="AG442" t="s">
        <v>126</v>
      </c>
    </row>
    <row r="443" spans="1:60" outlineLevel="1" x14ac:dyDescent="0.2">
      <c r="A443" s="170">
        <v>186</v>
      </c>
      <c r="B443" s="171" t="s">
        <v>743</v>
      </c>
      <c r="C443" s="185" t="s">
        <v>744</v>
      </c>
      <c r="D443" s="172" t="s">
        <v>159</v>
      </c>
      <c r="E443" s="173">
        <v>237.92</v>
      </c>
      <c r="F443" s="174"/>
      <c r="G443" s="175">
        <f>ROUND(E443*F443,2)</f>
        <v>0</v>
      </c>
      <c r="H443" s="162"/>
      <c r="I443" s="161">
        <f>ROUND(E443*H443,2)</f>
        <v>0</v>
      </c>
      <c r="J443" s="162"/>
      <c r="K443" s="161">
        <f>ROUND(E443*J443,2)</f>
        <v>0</v>
      </c>
      <c r="L443" s="161">
        <v>21</v>
      </c>
      <c r="M443" s="161">
        <f>G443*(1+L443/100)</f>
        <v>0</v>
      </c>
      <c r="N443" s="161">
        <v>2.1000000000000001E-4</v>
      </c>
      <c r="O443" s="161">
        <f>ROUND(E443*N443,2)</f>
        <v>0.05</v>
      </c>
      <c r="P443" s="161">
        <v>0</v>
      </c>
      <c r="Q443" s="161">
        <f>ROUND(E443*P443,2)</f>
        <v>0</v>
      </c>
      <c r="R443" s="161"/>
      <c r="S443" s="161" t="s">
        <v>130</v>
      </c>
      <c r="T443" s="161" t="s">
        <v>362</v>
      </c>
      <c r="U443" s="161">
        <v>0.33</v>
      </c>
      <c r="V443" s="161">
        <f>ROUND(E443*U443,2)</f>
        <v>78.510000000000005</v>
      </c>
      <c r="W443" s="161"/>
      <c r="X443" s="161" t="s">
        <v>161</v>
      </c>
      <c r="Y443" s="151"/>
      <c r="Z443" s="151"/>
      <c r="AA443" s="151"/>
      <c r="AB443" s="151"/>
      <c r="AC443" s="151"/>
      <c r="AD443" s="151"/>
      <c r="AE443" s="151"/>
      <c r="AF443" s="151"/>
      <c r="AG443" s="151" t="s">
        <v>162</v>
      </c>
      <c r="AH443" s="151"/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outlineLevel="1" x14ac:dyDescent="0.2">
      <c r="A444" s="158"/>
      <c r="B444" s="159"/>
      <c r="C444" s="196" t="s">
        <v>745</v>
      </c>
      <c r="D444" s="189"/>
      <c r="E444" s="190">
        <v>2.75</v>
      </c>
      <c r="F444" s="161"/>
      <c r="G444" s="161"/>
      <c r="H444" s="161"/>
      <c r="I444" s="161"/>
      <c r="J444" s="161"/>
      <c r="K444" s="161"/>
      <c r="L444" s="161"/>
      <c r="M444" s="161"/>
      <c r="N444" s="161"/>
      <c r="O444" s="161"/>
      <c r="P444" s="161"/>
      <c r="Q444" s="161"/>
      <c r="R444" s="161"/>
      <c r="S444" s="161"/>
      <c r="T444" s="161"/>
      <c r="U444" s="161"/>
      <c r="V444" s="161"/>
      <c r="W444" s="161"/>
      <c r="X444" s="161"/>
      <c r="Y444" s="151"/>
      <c r="Z444" s="151"/>
      <c r="AA444" s="151"/>
      <c r="AB444" s="151"/>
      <c r="AC444" s="151"/>
      <c r="AD444" s="151"/>
      <c r="AE444" s="151"/>
      <c r="AF444" s="151"/>
      <c r="AG444" s="151" t="s">
        <v>164</v>
      </c>
      <c r="AH444" s="151">
        <v>0</v>
      </c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1" x14ac:dyDescent="0.2">
      <c r="A445" s="158"/>
      <c r="B445" s="159"/>
      <c r="C445" s="196" t="s">
        <v>746</v>
      </c>
      <c r="D445" s="189"/>
      <c r="E445" s="190">
        <v>2.75</v>
      </c>
      <c r="F445" s="161"/>
      <c r="G445" s="161"/>
      <c r="H445" s="161"/>
      <c r="I445" s="161"/>
      <c r="J445" s="161"/>
      <c r="K445" s="161"/>
      <c r="L445" s="161"/>
      <c r="M445" s="161"/>
      <c r="N445" s="161"/>
      <c r="O445" s="161"/>
      <c r="P445" s="161"/>
      <c r="Q445" s="161"/>
      <c r="R445" s="161"/>
      <c r="S445" s="161"/>
      <c r="T445" s="161"/>
      <c r="U445" s="161"/>
      <c r="V445" s="161"/>
      <c r="W445" s="161"/>
      <c r="X445" s="161"/>
      <c r="Y445" s="151"/>
      <c r="Z445" s="151"/>
      <c r="AA445" s="151"/>
      <c r="AB445" s="151"/>
      <c r="AC445" s="151"/>
      <c r="AD445" s="151"/>
      <c r="AE445" s="151"/>
      <c r="AF445" s="151"/>
      <c r="AG445" s="151" t="s">
        <v>164</v>
      </c>
      <c r="AH445" s="151">
        <v>0</v>
      </c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outlineLevel="1" x14ac:dyDescent="0.2">
      <c r="A446" s="158"/>
      <c r="B446" s="159"/>
      <c r="C446" s="196" t="s">
        <v>747</v>
      </c>
      <c r="D446" s="189"/>
      <c r="E446" s="190">
        <v>5.5</v>
      </c>
      <c r="F446" s="161"/>
      <c r="G446" s="161"/>
      <c r="H446" s="161"/>
      <c r="I446" s="161"/>
      <c r="J446" s="161"/>
      <c r="K446" s="161"/>
      <c r="L446" s="161"/>
      <c r="M446" s="161"/>
      <c r="N446" s="161"/>
      <c r="O446" s="161"/>
      <c r="P446" s="161"/>
      <c r="Q446" s="161"/>
      <c r="R446" s="161"/>
      <c r="S446" s="161"/>
      <c r="T446" s="161"/>
      <c r="U446" s="161"/>
      <c r="V446" s="161"/>
      <c r="W446" s="161"/>
      <c r="X446" s="161"/>
      <c r="Y446" s="151"/>
      <c r="Z446" s="151"/>
      <c r="AA446" s="151"/>
      <c r="AB446" s="151"/>
      <c r="AC446" s="151"/>
      <c r="AD446" s="151"/>
      <c r="AE446" s="151"/>
      <c r="AF446" s="151"/>
      <c r="AG446" s="151" t="s">
        <v>164</v>
      </c>
      <c r="AH446" s="151">
        <v>0</v>
      </c>
      <c r="AI446" s="151"/>
      <c r="AJ446" s="151"/>
      <c r="AK446" s="151"/>
      <c r="AL446" s="151"/>
      <c r="AM446" s="151"/>
      <c r="AN446" s="151"/>
      <c r="AO446" s="151"/>
      <c r="AP446" s="151"/>
      <c r="AQ446" s="151"/>
      <c r="AR446" s="151"/>
      <c r="AS446" s="151"/>
      <c r="AT446" s="151"/>
      <c r="AU446" s="151"/>
      <c r="AV446" s="151"/>
      <c r="AW446" s="151"/>
      <c r="AX446" s="151"/>
      <c r="AY446" s="151"/>
      <c r="AZ446" s="151"/>
      <c r="BA446" s="151"/>
      <c r="BB446" s="151"/>
      <c r="BC446" s="151"/>
      <c r="BD446" s="151"/>
      <c r="BE446" s="151"/>
      <c r="BF446" s="151"/>
      <c r="BG446" s="151"/>
      <c r="BH446" s="151"/>
    </row>
    <row r="447" spans="1:60" outlineLevel="1" x14ac:dyDescent="0.2">
      <c r="A447" s="158"/>
      <c r="B447" s="159"/>
      <c r="C447" s="196" t="s">
        <v>748</v>
      </c>
      <c r="D447" s="189"/>
      <c r="E447" s="190">
        <v>5.5</v>
      </c>
      <c r="F447" s="161"/>
      <c r="G447" s="161"/>
      <c r="H447" s="161"/>
      <c r="I447" s="161"/>
      <c r="J447" s="161"/>
      <c r="K447" s="161"/>
      <c r="L447" s="161"/>
      <c r="M447" s="161"/>
      <c r="N447" s="161"/>
      <c r="O447" s="161"/>
      <c r="P447" s="161"/>
      <c r="Q447" s="161"/>
      <c r="R447" s="161"/>
      <c r="S447" s="161"/>
      <c r="T447" s="161"/>
      <c r="U447" s="161"/>
      <c r="V447" s="161"/>
      <c r="W447" s="161"/>
      <c r="X447" s="161"/>
      <c r="Y447" s="151"/>
      <c r="Z447" s="151"/>
      <c r="AA447" s="151"/>
      <c r="AB447" s="151"/>
      <c r="AC447" s="151"/>
      <c r="AD447" s="151"/>
      <c r="AE447" s="151"/>
      <c r="AF447" s="151"/>
      <c r="AG447" s="151" t="s">
        <v>164</v>
      </c>
      <c r="AH447" s="151">
        <v>0</v>
      </c>
      <c r="AI447" s="151"/>
      <c r="AJ447" s="151"/>
      <c r="AK447" s="151"/>
      <c r="AL447" s="151"/>
      <c r="AM447" s="151"/>
      <c r="AN447" s="151"/>
      <c r="AO447" s="151"/>
      <c r="AP447" s="151"/>
      <c r="AQ447" s="151"/>
      <c r="AR447" s="151"/>
      <c r="AS447" s="151"/>
      <c r="AT447" s="151"/>
      <c r="AU447" s="151"/>
      <c r="AV447" s="151"/>
      <c r="AW447" s="151"/>
      <c r="AX447" s="151"/>
      <c r="AY447" s="151"/>
      <c r="AZ447" s="151"/>
      <c r="BA447" s="151"/>
      <c r="BB447" s="151"/>
      <c r="BC447" s="151"/>
      <c r="BD447" s="151"/>
      <c r="BE447" s="151"/>
      <c r="BF447" s="151"/>
      <c r="BG447" s="151"/>
      <c r="BH447" s="151"/>
    </row>
    <row r="448" spans="1:60" outlineLevel="1" x14ac:dyDescent="0.2">
      <c r="A448" s="158"/>
      <c r="B448" s="159"/>
      <c r="C448" s="196" t="s">
        <v>749</v>
      </c>
      <c r="D448" s="189"/>
      <c r="E448" s="190">
        <v>2.75</v>
      </c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51"/>
      <c r="Z448" s="151"/>
      <c r="AA448" s="151"/>
      <c r="AB448" s="151"/>
      <c r="AC448" s="151"/>
      <c r="AD448" s="151"/>
      <c r="AE448" s="151"/>
      <c r="AF448" s="151"/>
      <c r="AG448" s="151" t="s">
        <v>164</v>
      </c>
      <c r="AH448" s="151">
        <v>0</v>
      </c>
      <c r="AI448" s="151"/>
      <c r="AJ448" s="151"/>
      <c r="AK448" s="151"/>
      <c r="AL448" s="151"/>
      <c r="AM448" s="151"/>
      <c r="AN448" s="151"/>
      <c r="AO448" s="151"/>
      <c r="AP448" s="151"/>
      <c r="AQ448" s="151"/>
      <c r="AR448" s="151"/>
      <c r="AS448" s="151"/>
      <c r="AT448" s="151"/>
      <c r="AU448" s="151"/>
      <c r="AV448" s="151"/>
      <c r="AW448" s="151"/>
      <c r="AX448" s="151"/>
      <c r="AY448" s="151"/>
      <c r="AZ448" s="151"/>
      <c r="BA448" s="151"/>
      <c r="BB448" s="151"/>
      <c r="BC448" s="151"/>
      <c r="BD448" s="151"/>
      <c r="BE448" s="151"/>
      <c r="BF448" s="151"/>
      <c r="BG448" s="151"/>
      <c r="BH448" s="151"/>
    </row>
    <row r="449" spans="1:60" outlineLevel="1" x14ac:dyDescent="0.2">
      <c r="A449" s="158"/>
      <c r="B449" s="159"/>
      <c r="C449" s="196" t="s">
        <v>750</v>
      </c>
      <c r="D449" s="189"/>
      <c r="E449" s="190">
        <v>2.75</v>
      </c>
      <c r="F449" s="161"/>
      <c r="G449" s="161"/>
      <c r="H449" s="161"/>
      <c r="I449" s="161"/>
      <c r="J449" s="161"/>
      <c r="K449" s="161"/>
      <c r="L449" s="161"/>
      <c r="M449" s="161"/>
      <c r="N449" s="161"/>
      <c r="O449" s="161"/>
      <c r="P449" s="161"/>
      <c r="Q449" s="161"/>
      <c r="R449" s="161"/>
      <c r="S449" s="161"/>
      <c r="T449" s="161"/>
      <c r="U449" s="161"/>
      <c r="V449" s="161"/>
      <c r="W449" s="161"/>
      <c r="X449" s="161"/>
      <c r="Y449" s="151"/>
      <c r="Z449" s="151"/>
      <c r="AA449" s="151"/>
      <c r="AB449" s="151"/>
      <c r="AC449" s="151"/>
      <c r="AD449" s="151"/>
      <c r="AE449" s="151"/>
      <c r="AF449" s="151"/>
      <c r="AG449" s="151" t="s">
        <v>164</v>
      </c>
      <c r="AH449" s="151">
        <v>0</v>
      </c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outlineLevel="1" x14ac:dyDescent="0.2">
      <c r="A450" s="158"/>
      <c r="B450" s="159"/>
      <c r="C450" s="196" t="s">
        <v>751</v>
      </c>
      <c r="D450" s="189"/>
      <c r="E450" s="190">
        <v>13.42</v>
      </c>
      <c r="F450" s="161"/>
      <c r="G450" s="161"/>
      <c r="H450" s="161"/>
      <c r="I450" s="161"/>
      <c r="J450" s="161"/>
      <c r="K450" s="161"/>
      <c r="L450" s="161"/>
      <c r="M450" s="161"/>
      <c r="N450" s="161"/>
      <c r="O450" s="161"/>
      <c r="P450" s="161"/>
      <c r="Q450" s="161"/>
      <c r="R450" s="161"/>
      <c r="S450" s="161"/>
      <c r="T450" s="161"/>
      <c r="U450" s="161"/>
      <c r="V450" s="161"/>
      <c r="W450" s="161"/>
      <c r="X450" s="161"/>
      <c r="Y450" s="151"/>
      <c r="Z450" s="151"/>
      <c r="AA450" s="151"/>
      <c r="AB450" s="151"/>
      <c r="AC450" s="151"/>
      <c r="AD450" s="151"/>
      <c r="AE450" s="151"/>
      <c r="AF450" s="151"/>
      <c r="AG450" s="151" t="s">
        <v>164</v>
      </c>
      <c r="AH450" s="151">
        <v>0</v>
      </c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outlineLevel="1" x14ac:dyDescent="0.2">
      <c r="A451" s="158"/>
      <c r="B451" s="159"/>
      <c r="C451" s="196" t="s">
        <v>752</v>
      </c>
      <c r="D451" s="189"/>
      <c r="E451" s="190">
        <v>0.5</v>
      </c>
      <c r="F451" s="161"/>
      <c r="G451" s="161"/>
      <c r="H451" s="161"/>
      <c r="I451" s="161"/>
      <c r="J451" s="161"/>
      <c r="K451" s="161"/>
      <c r="L451" s="161"/>
      <c r="M451" s="161"/>
      <c r="N451" s="161"/>
      <c r="O451" s="161"/>
      <c r="P451" s="161"/>
      <c r="Q451" s="161"/>
      <c r="R451" s="161"/>
      <c r="S451" s="161"/>
      <c r="T451" s="161"/>
      <c r="U451" s="161"/>
      <c r="V451" s="161"/>
      <c r="W451" s="161"/>
      <c r="X451" s="161"/>
      <c r="Y451" s="151"/>
      <c r="Z451" s="151"/>
      <c r="AA451" s="151"/>
      <c r="AB451" s="151"/>
      <c r="AC451" s="151"/>
      <c r="AD451" s="151"/>
      <c r="AE451" s="151"/>
      <c r="AF451" s="151"/>
      <c r="AG451" s="151" t="s">
        <v>164</v>
      </c>
      <c r="AH451" s="151">
        <v>0</v>
      </c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outlineLevel="1" x14ac:dyDescent="0.2">
      <c r="A452" s="158"/>
      <c r="B452" s="159"/>
      <c r="C452" s="196" t="s">
        <v>753</v>
      </c>
      <c r="D452" s="189"/>
      <c r="E452" s="190">
        <v>15</v>
      </c>
      <c r="F452" s="161"/>
      <c r="G452" s="161"/>
      <c r="H452" s="161"/>
      <c r="I452" s="161"/>
      <c r="J452" s="161"/>
      <c r="K452" s="161"/>
      <c r="L452" s="161"/>
      <c r="M452" s="161"/>
      <c r="N452" s="161"/>
      <c r="O452" s="161"/>
      <c r="P452" s="161"/>
      <c r="Q452" s="161"/>
      <c r="R452" s="161"/>
      <c r="S452" s="161"/>
      <c r="T452" s="161"/>
      <c r="U452" s="161"/>
      <c r="V452" s="161"/>
      <c r="W452" s="161"/>
      <c r="X452" s="161"/>
      <c r="Y452" s="151"/>
      <c r="Z452" s="151"/>
      <c r="AA452" s="151"/>
      <c r="AB452" s="151"/>
      <c r="AC452" s="151"/>
      <c r="AD452" s="151"/>
      <c r="AE452" s="151"/>
      <c r="AF452" s="151"/>
      <c r="AG452" s="151" t="s">
        <v>164</v>
      </c>
      <c r="AH452" s="151">
        <v>0</v>
      </c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outlineLevel="1" x14ac:dyDescent="0.2">
      <c r="A453" s="158"/>
      <c r="B453" s="159"/>
      <c r="C453" s="196" t="s">
        <v>754</v>
      </c>
      <c r="D453" s="189"/>
      <c r="E453" s="190">
        <v>187</v>
      </c>
      <c r="F453" s="161"/>
      <c r="G453" s="161"/>
      <c r="H453" s="161"/>
      <c r="I453" s="161"/>
      <c r="J453" s="161"/>
      <c r="K453" s="161"/>
      <c r="L453" s="161"/>
      <c r="M453" s="161"/>
      <c r="N453" s="161"/>
      <c r="O453" s="161"/>
      <c r="P453" s="161"/>
      <c r="Q453" s="161"/>
      <c r="R453" s="161"/>
      <c r="S453" s="161"/>
      <c r="T453" s="161"/>
      <c r="U453" s="161"/>
      <c r="V453" s="161"/>
      <c r="W453" s="161"/>
      <c r="X453" s="161"/>
      <c r="Y453" s="151"/>
      <c r="Z453" s="151"/>
      <c r="AA453" s="151"/>
      <c r="AB453" s="151"/>
      <c r="AC453" s="151"/>
      <c r="AD453" s="151"/>
      <c r="AE453" s="151"/>
      <c r="AF453" s="151"/>
      <c r="AG453" s="151" t="s">
        <v>164</v>
      </c>
      <c r="AH453" s="151">
        <v>0</v>
      </c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ht="22.5" outlineLevel="1" x14ac:dyDescent="0.2">
      <c r="A454" s="170">
        <v>187</v>
      </c>
      <c r="B454" s="171" t="s">
        <v>755</v>
      </c>
      <c r="C454" s="185" t="s">
        <v>756</v>
      </c>
      <c r="D454" s="172" t="s">
        <v>159</v>
      </c>
      <c r="E454" s="173">
        <v>73.430999999999997</v>
      </c>
      <c r="F454" s="174"/>
      <c r="G454" s="175">
        <f>ROUND(E454*F454,2)</f>
        <v>0</v>
      </c>
      <c r="H454" s="162"/>
      <c r="I454" s="161">
        <f>ROUND(E454*H454,2)</f>
        <v>0</v>
      </c>
      <c r="J454" s="162"/>
      <c r="K454" s="161">
        <f>ROUND(E454*J454,2)</f>
        <v>0</v>
      </c>
      <c r="L454" s="161">
        <v>21</v>
      </c>
      <c r="M454" s="161">
        <f>G454*(1+L454/100)</f>
        <v>0</v>
      </c>
      <c r="N454" s="161">
        <v>5.0000000000000001E-3</v>
      </c>
      <c r="O454" s="161">
        <f>ROUND(E454*N454,2)</f>
        <v>0.37</v>
      </c>
      <c r="P454" s="161">
        <v>0</v>
      </c>
      <c r="Q454" s="161">
        <f>ROUND(E454*P454,2)</f>
        <v>0</v>
      </c>
      <c r="R454" s="161"/>
      <c r="S454" s="161" t="s">
        <v>130</v>
      </c>
      <c r="T454" s="161" t="s">
        <v>362</v>
      </c>
      <c r="U454" s="161">
        <v>0.17799999999999999</v>
      </c>
      <c r="V454" s="161">
        <f>ROUND(E454*U454,2)</f>
        <v>13.07</v>
      </c>
      <c r="W454" s="161"/>
      <c r="X454" s="161" t="s">
        <v>161</v>
      </c>
      <c r="Y454" s="151"/>
      <c r="Z454" s="151"/>
      <c r="AA454" s="151"/>
      <c r="AB454" s="151"/>
      <c r="AC454" s="151"/>
      <c r="AD454" s="151"/>
      <c r="AE454" s="151"/>
      <c r="AF454" s="151"/>
      <c r="AG454" s="151" t="s">
        <v>162</v>
      </c>
      <c r="AH454" s="151"/>
      <c r="AI454" s="151"/>
      <c r="AJ454" s="151"/>
      <c r="AK454" s="151"/>
      <c r="AL454" s="151"/>
      <c r="AM454" s="151"/>
      <c r="AN454" s="151"/>
      <c r="AO454" s="151"/>
      <c r="AP454" s="151"/>
      <c r="AQ454" s="151"/>
      <c r="AR454" s="151"/>
      <c r="AS454" s="151"/>
      <c r="AT454" s="151"/>
      <c r="AU454" s="151"/>
      <c r="AV454" s="151"/>
      <c r="AW454" s="151"/>
      <c r="AX454" s="151"/>
      <c r="AY454" s="151"/>
      <c r="AZ454" s="151"/>
      <c r="BA454" s="151"/>
      <c r="BB454" s="151"/>
      <c r="BC454" s="151"/>
      <c r="BD454" s="151"/>
      <c r="BE454" s="151"/>
      <c r="BF454" s="151"/>
      <c r="BG454" s="151"/>
      <c r="BH454" s="151"/>
    </row>
    <row r="455" spans="1:60" outlineLevel="1" x14ac:dyDescent="0.2">
      <c r="A455" s="158"/>
      <c r="B455" s="159"/>
      <c r="C455" s="196" t="s">
        <v>757</v>
      </c>
      <c r="D455" s="189"/>
      <c r="E455" s="190">
        <v>73.430999999999997</v>
      </c>
      <c r="F455" s="161"/>
      <c r="G455" s="161"/>
      <c r="H455" s="161"/>
      <c r="I455" s="161"/>
      <c r="J455" s="161"/>
      <c r="K455" s="161"/>
      <c r="L455" s="161"/>
      <c r="M455" s="161"/>
      <c r="N455" s="161"/>
      <c r="O455" s="161"/>
      <c r="P455" s="161"/>
      <c r="Q455" s="161"/>
      <c r="R455" s="161"/>
      <c r="S455" s="161"/>
      <c r="T455" s="161"/>
      <c r="U455" s="161"/>
      <c r="V455" s="161"/>
      <c r="W455" s="161"/>
      <c r="X455" s="161"/>
      <c r="Y455" s="151"/>
      <c r="Z455" s="151"/>
      <c r="AA455" s="151"/>
      <c r="AB455" s="151"/>
      <c r="AC455" s="151"/>
      <c r="AD455" s="151"/>
      <c r="AE455" s="151"/>
      <c r="AF455" s="151"/>
      <c r="AG455" s="151" t="s">
        <v>164</v>
      </c>
      <c r="AH455" s="151">
        <v>5</v>
      </c>
      <c r="AI455" s="151"/>
      <c r="AJ455" s="151"/>
      <c r="AK455" s="151"/>
      <c r="AL455" s="151"/>
      <c r="AM455" s="151"/>
      <c r="AN455" s="151"/>
      <c r="AO455" s="151"/>
      <c r="AP455" s="151"/>
      <c r="AQ455" s="151"/>
      <c r="AR455" s="151"/>
      <c r="AS455" s="151"/>
      <c r="AT455" s="151"/>
      <c r="AU455" s="151"/>
      <c r="AV455" s="151"/>
      <c r="AW455" s="151"/>
      <c r="AX455" s="151"/>
      <c r="AY455" s="151"/>
      <c r="AZ455" s="151"/>
      <c r="BA455" s="151"/>
      <c r="BB455" s="151"/>
      <c r="BC455" s="151"/>
      <c r="BD455" s="151"/>
      <c r="BE455" s="151"/>
      <c r="BF455" s="151"/>
      <c r="BG455" s="151"/>
      <c r="BH455" s="151"/>
    </row>
    <row r="456" spans="1:60" outlineLevel="1" x14ac:dyDescent="0.2">
      <c r="A456" s="170">
        <v>188</v>
      </c>
      <c r="B456" s="171" t="s">
        <v>758</v>
      </c>
      <c r="C456" s="185" t="s">
        <v>759</v>
      </c>
      <c r="D456" s="172" t="s">
        <v>159</v>
      </c>
      <c r="E456" s="173">
        <v>631.91999999999996</v>
      </c>
      <c r="F456" s="174"/>
      <c r="G456" s="175">
        <f>ROUND(E456*F456,2)</f>
        <v>0</v>
      </c>
      <c r="H456" s="162"/>
      <c r="I456" s="161">
        <f>ROUND(E456*H456,2)</f>
        <v>0</v>
      </c>
      <c r="J456" s="162"/>
      <c r="K456" s="161">
        <f>ROUND(E456*J456,2)</f>
        <v>0</v>
      </c>
      <c r="L456" s="161">
        <v>21</v>
      </c>
      <c r="M456" s="161">
        <f>G456*(1+L456/100)</f>
        <v>0</v>
      </c>
      <c r="N456" s="161">
        <v>3.1E-4</v>
      </c>
      <c r="O456" s="161">
        <f>ROUND(E456*N456,2)</f>
        <v>0.2</v>
      </c>
      <c r="P456" s="161">
        <v>0</v>
      </c>
      <c r="Q456" s="161">
        <f>ROUND(E456*P456,2)</f>
        <v>0</v>
      </c>
      <c r="R456" s="161"/>
      <c r="S456" s="161" t="s">
        <v>130</v>
      </c>
      <c r="T456" s="161" t="s">
        <v>362</v>
      </c>
      <c r="U456" s="161">
        <v>0.40300000000000002</v>
      </c>
      <c r="V456" s="161">
        <f>ROUND(E456*U456,2)</f>
        <v>254.66</v>
      </c>
      <c r="W456" s="161"/>
      <c r="X456" s="161" t="s">
        <v>161</v>
      </c>
      <c r="Y456" s="151"/>
      <c r="Z456" s="151"/>
      <c r="AA456" s="151"/>
      <c r="AB456" s="151"/>
      <c r="AC456" s="151"/>
      <c r="AD456" s="151"/>
      <c r="AE456" s="151"/>
      <c r="AF456" s="151"/>
      <c r="AG456" s="151" t="s">
        <v>162</v>
      </c>
      <c r="AH456" s="151"/>
      <c r="AI456" s="151"/>
      <c r="AJ456" s="151"/>
      <c r="AK456" s="151"/>
      <c r="AL456" s="151"/>
      <c r="AM456" s="151"/>
      <c r="AN456" s="151"/>
      <c r="AO456" s="151"/>
      <c r="AP456" s="151"/>
      <c r="AQ456" s="151"/>
      <c r="AR456" s="151"/>
      <c r="AS456" s="151"/>
      <c r="AT456" s="151"/>
      <c r="AU456" s="151"/>
      <c r="AV456" s="151"/>
      <c r="AW456" s="151"/>
      <c r="AX456" s="151"/>
      <c r="AY456" s="151"/>
      <c r="AZ456" s="151"/>
      <c r="BA456" s="151"/>
      <c r="BB456" s="151"/>
      <c r="BC456" s="151"/>
      <c r="BD456" s="151"/>
      <c r="BE456" s="151"/>
      <c r="BF456" s="151"/>
      <c r="BG456" s="151"/>
      <c r="BH456" s="151"/>
    </row>
    <row r="457" spans="1:60" outlineLevel="1" x14ac:dyDescent="0.2">
      <c r="A457" s="158"/>
      <c r="B457" s="159"/>
      <c r="C457" s="196" t="s">
        <v>760</v>
      </c>
      <c r="D457" s="189"/>
      <c r="E457" s="190">
        <v>237.92</v>
      </c>
      <c r="F457" s="161"/>
      <c r="G457" s="161"/>
      <c r="H457" s="161"/>
      <c r="I457" s="161"/>
      <c r="J457" s="161"/>
      <c r="K457" s="161"/>
      <c r="L457" s="161"/>
      <c r="M457" s="161"/>
      <c r="N457" s="161"/>
      <c r="O457" s="161"/>
      <c r="P457" s="161"/>
      <c r="Q457" s="161"/>
      <c r="R457" s="161"/>
      <c r="S457" s="161"/>
      <c r="T457" s="161"/>
      <c r="U457" s="161"/>
      <c r="V457" s="161"/>
      <c r="W457" s="161"/>
      <c r="X457" s="161"/>
      <c r="Y457" s="151"/>
      <c r="Z457" s="151"/>
      <c r="AA457" s="151"/>
      <c r="AB457" s="151"/>
      <c r="AC457" s="151"/>
      <c r="AD457" s="151"/>
      <c r="AE457" s="151"/>
      <c r="AF457" s="151"/>
      <c r="AG457" s="151" t="s">
        <v>164</v>
      </c>
      <c r="AH457" s="151">
        <v>5</v>
      </c>
      <c r="AI457" s="151"/>
      <c r="AJ457" s="151"/>
      <c r="AK457" s="151"/>
      <c r="AL457" s="151"/>
      <c r="AM457" s="151"/>
      <c r="AN457" s="151"/>
      <c r="AO457" s="151"/>
      <c r="AP457" s="151"/>
      <c r="AQ457" s="151"/>
      <c r="AR457" s="151"/>
      <c r="AS457" s="151"/>
      <c r="AT457" s="151"/>
      <c r="AU457" s="151"/>
      <c r="AV457" s="151"/>
      <c r="AW457" s="151"/>
      <c r="AX457" s="151"/>
      <c r="AY457" s="151"/>
      <c r="AZ457" s="151"/>
      <c r="BA457" s="151"/>
      <c r="BB457" s="151"/>
      <c r="BC457" s="151"/>
      <c r="BD457" s="151"/>
      <c r="BE457" s="151"/>
      <c r="BF457" s="151"/>
      <c r="BG457" s="151"/>
      <c r="BH457" s="151"/>
    </row>
    <row r="458" spans="1:60" outlineLevel="1" x14ac:dyDescent="0.2">
      <c r="A458" s="158"/>
      <c r="B458" s="159"/>
      <c r="C458" s="196" t="s">
        <v>761</v>
      </c>
      <c r="D458" s="189"/>
      <c r="E458" s="190">
        <v>354</v>
      </c>
      <c r="F458" s="161"/>
      <c r="G458" s="161"/>
      <c r="H458" s="161"/>
      <c r="I458" s="161"/>
      <c r="J458" s="161"/>
      <c r="K458" s="161"/>
      <c r="L458" s="161"/>
      <c r="M458" s="161"/>
      <c r="N458" s="161"/>
      <c r="O458" s="161"/>
      <c r="P458" s="161"/>
      <c r="Q458" s="161"/>
      <c r="R458" s="161"/>
      <c r="S458" s="161"/>
      <c r="T458" s="161"/>
      <c r="U458" s="161"/>
      <c r="V458" s="161"/>
      <c r="W458" s="161"/>
      <c r="X458" s="161"/>
      <c r="Y458" s="151"/>
      <c r="Z458" s="151"/>
      <c r="AA458" s="151"/>
      <c r="AB458" s="151"/>
      <c r="AC458" s="151"/>
      <c r="AD458" s="151"/>
      <c r="AE458" s="151"/>
      <c r="AF458" s="151"/>
      <c r="AG458" s="151" t="s">
        <v>164</v>
      </c>
      <c r="AH458" s="151">
        <v>0</v>
      </c>
      <c r="AI458" s="151"/>
      <c r="AJ458" s="151"/>
      <c r="AK458" s="151"/>
      <c r="AL458" s="151"/>
      <c r="AM458" s="151"/>
      <c r="AN458" s="151"/>
      <c r="AO458" s="151"/>
      <c r="AP458" s="151"/>
      <c r="AQ458" s="151"/>
      <c r="AR458" s="151"/>
      <c r="AS458" s="151"/>
      <c r="AT458" s="151"/>
      <c r="AU458" s="151"/>
      <c r="AV458" s="151"/>
      <c r="AW458" s="151"/>
      <c r="AX458" s="151"/>
      <c r="AY458" s="151"/>
      <c r="AZ458" s="151"/>
      <c r="BA458" s="151"/>
      <c r="BB458" s="151"/>
      <c r="BC458" s="151"/>
      <c r="BD458" s="151"/>
      <c r="BE458" s="151"/>
      <c r="BF458" s="151"/>
      <c r="BG458" s="151"/>
      <c r="BH458" s="151"/>
    </row>
    <row r="459" spans="1:60" outlineLevel="1" x14ac:dyDescent="0.2">
      <c r="A459" s="158"/>
      <c r="B459" s="159"/>
      <c r="C459" s="196" t="s">
        <v>762</v>
      </c>
      <c r="D459" s="189"/>
      <c r="E459" s="190">
        <v>20</v>
      </c>
      <c r="F459" s="161"/>
      <c r="G459" s="161"/>
      <c r="H459" s="161"/>
      <c r="I459" s="161"/>
      <c r="J459" s="161"/>
      <c r="K459" s="161"/>
      <c r="L459" s="161"/>
      <c r="M459" s="161"/>
      <c r="N459" s="161"/>
      <c r="O459" s="161"/>
      <c r="P459" s="161"/>
      <c r="Q459" s="161"/>
      <c r="R459" s="161"/>
      <c r="S459" s="161"/>
      <c r="T459" s="161"/>
      <c r="U459" s="161"/>
      <c r="V459" s="161"/>
      <c r="W459" s="161"/>
      <c r="X459" s="161"/>
      <c r="Y459" s="151"/>
      <c r="Z459" s="151"/>
      <c r="AA459" s="151"/>
      <c r="AB459" s="151"/>
      <c r="AC459" s="151"/>
      <c r="AD459" s="151"/>
      <c r="AE459" s="151"/>
      <c r="AF459" s="151"/>
      <c r="AG459" s="151" t="s">
        <v>164</v>
      </c>
      <c r="AH459" s="151">
        <v>0</v>
      </c>
      <c r="AI459" s="151"/>
      <c r="AJ459" s="151"/>
      <c r="AK459" s="151"/>
      <c r="AL459" s="151"/>
      <c r="AM459" s="151"/>
      <c r="AN459" s="151"/>
      <c r="AO459" s="151"/>
      <c r="AP459" s="151"/>
      <c r="AQ459" s="151"/>
      <c r="AR459" s="151"/>
      <c r="AS459" s="151"/>
      <c r="AT459" s="151"/>
      <c r="AU459" s="151"/>
      <c r="AV459" s="151"/>
      <c r="AW459" s="151"/>
      <c r="AX459" s="151"/>
      <c r="AY459" s="151"/>
      <c r="AZ459" s="151"/>
      <c r="BA459" s="151"/>
      <c r="BB459" s="151"/>
      <c r="BC459" s="151"/>
      <c r="BD459" s="151"/>
      <c r="BE459" s="151"/>
      <c r="BF459" s="151"/>
      <c r="BG459" s="151"/>
      <c r="BH459" s="151"/>
    </row>
    <row r="460" spans="1:60" outlineLevel="1" x14ac:dyDescent="0.2">
      <c r="A460" s="158"/>
      <c r="B460" s="159"/>
      <c r="C460" s="196" t="s">
        <v>763</v>
      </c>
      <c r="D460" s="189"/>
      <c r="E460" s="190">
        <v>20</v>
      </c>
      <c r="F460" s="161"/>
      <c r="G460" s="161"/>
      <c r="H460" s="161"/>
      <c r="I460" s="161"/>
      <c r="J460" s="161"/>
      <c r="K460" s="161"/>
      <c r="L460" s="161"/>
      <c r="M460" s="161"/>
      <c r="N460" s="161"/>
      <c r="O460" s="161"/>
      <c r="P460" s="161"/>
      <c r="Q460" s="161"/>
      <c r="R460" s="161"/>
      <c r="S460" s="161"/>
      <c r="T460" s="161"/>
      <c r="U460" s="161"/>
      <c r="V460" s="161"/>
      <c r="W460" s="161"/>
      <c r="X460" s="161"/>
      <c r="Y460" s="151"/>
      <c r="Z460" s="151"/>
      <c r="AA460" s="151"/>
      <c r="AB460" s="151"/>
      <c r="AC460" s="151"/>
      <c r="AD460" s="151"/>
      <c r="AE460" s="151"/>
      <c r="AF460" s="151"/>
      <c r="AG460" s="151" t="s">
        <v>164</v>
      </c>
      <c r="AH460" s="151">
        <v>0</v>
      </c>
      <c r="AI460" s="151"/>
      <c r="AJ460" s="151"/>
      <c r="AK460" s="151"/>
      <c r="AL460" s="151"/>
      <c r="AM460" s="151"/>
      <c r="AN460" s="151"/>
      <c r="AO460" s="151"/>
      <c r="AP460" s="151"/>
      <c r="AQ460" s="151"/>
      <c r="AR460" s="151"/>
      <c r="AS460" s="151"/>
      <c r="AT460" s="151"/>
      <c r="AU460" s="151"/>
      <c r="AV460" s="151"/>
      <c r="AW460" s="151"/>
      <c r="AX460" s="151"/>
      <c r="AY460" s="151"/>
      <c r="AZ460" s="151"/>
      <c r="BA460" s="151"/>
      <c r="BB460" s="151"/>
      <c r="BC460" s="151"/>
      <c r="BD460" s="151"/>
      <c r="BE460" s="151"/>
      <c r="BF460" s="151"/>
      <c r="BG460" s="151"/>
      <c r="BH460" s="151"/>
    </row>
    <row r="461" spans="1:60" outlineLevel="1" x14ac:dyDescent="0.2">
      <c r="A461" s="170">
        <v>189</v>
      </c>
      <c r="B461" s="171" t="s">
        <v>764</v>
      </c>
      <c r="C461" s="185" t="s">
        <v>765</v>
      </c>
      <c r="D461" s="172" t="s">
        <v>159</v>
      </c>
      <c r="E461" s="173">
        <v>73.430999999999997</v>
      </c>
      <c r="F461" s="174"/>
      <c r="G461" s="175">
        <f>ROUND(E461*F461,2)</f>
        <v>0</v>
      </c>
      <c r="H461" s="162"/>
      <c r="I461" s="161">
        <f>ROUND(E461*H461,2)</f>
        <v>0</v>
      </c>
      <c r="J461" s="162"/>
      <c r="K461" s="161">
        <f>ROUND(E461*J461,2)</f>
        <v>0</v>
      </c>
      <c r="L461" s="161">
        <v>21</v>
      </c>
      <c r="M461" s="161">
        <f>G461*(1+L461/100)</f>
        <v>0</v>
      </c>
      <c r="N461" s="161">
        <v>4.6999999999999999E-4</v>
      </c>
      <c r="O461" s="161">
        <f>ROUND(E461*N461,2)</f>
        <v>0.03</v>
      </c>
      <c r="P461" s="161">
        <v>0</v>
      </c>
      <c r="Q461" s="161">
        <f>ROUND(E461*P461,2)</f>
        <v>0</v>
      </c>
      <c r="R461" s="161"/>
      <c r="S461" s="161" t="s">
        <v>130</v>
      </c>
      <c r="T461" s="161" t="s">
        <v>160</v>
      </c>
      <c r="U461" s="161">
        <v>0.315</v>
      </c>
      <c r="V461" s="161">
        <f>ROUND(E461*U461,2)</f>
        <v>23.13</v>
      </c>
      <c r="W461" s="161"/>
      <c r="X461" s="161" t="s">
        <v>161</v>
      </c>
      <c r="Y461" s="151"/>
      <c r="Z461" s="151"/>
      <c r="AA461" s="151"/>
      <c r="AB461" s="151"/>
      <c r="AC461" s="151"/>
      <c r="AD461" s="151"/>
      <c r="AE461" s="151"/>
      <c r="AF461" s="151"/>
      <c r="AG461" s="151" t="s">
        <v>162</v>
      </c>
      <c r="AH461" s="151"/>
      <c r="AI461" s="151"/>
      <c r="AJ461" s="151"/>
      <c r="AK461" s="151"/>
      <c r="AL461" s="151"/>
      <c r="AM461" s="151"/>
      <c r="AN461" s="151"/>
      <c r="AO461" s="151"/>
      <c r="AP461" s="151"/>
      <c r="AQ461" s="151"/>
      <c r="AR461" s="151"/>
      <c r="AS461" s="151"/>
      <c r="AT461" s="151"/>
      <c r="AU461" s="151"/>
      <c r="AV461" s="151"/>
      <c r="AW461" s="151"/>
      <c r="AX461" s="151"/>
      <c r="AY461" s="151"/>
      <c r="AZ461" s="151"/>
      <c r="BA461" s="151"/>
      <c r="BB461" s="151"/>
      <c r="BC461" s="151"/>
      <c r="BD461" s="151"/>
      <c r="BE461" s="151"/>
      <c r="BF461" s="151"/>
      <c r="BG461" s="151"/>
      <c r="BH461" s="151"/>
    </row>
    <row r="462" spans="1:60" ht="22.5" outlineLevel="1" x14ac:dyDescent="0.2">
      <c r="A462" s="158"/>
      <c r="B462" s="159"/>
      <c r="C462" s="196" t="s">
        <v>550</v>
      </c>
      <c r="D462" s="189"/>
      <c r="E462" s="190">
        <v>8.6999999999999993</v>
      </c>
      <c r="F462" s="161"/>
      <c r="G462" s="161"/>
      <c r="H462" s="161"/>
      <c r="I462" s="161"/>
      <c r="J462" s="161"/>
      <c r="K462" s="161"/>
      <c r="L462" s="161"/>
      <c r="M462" s="161"/>
      <c r="N462" s="161"/>
      <c r="O462" s="161"/>
      <c r="P462" s="161"/>
      <c r="Q462" s="161"/>
      <c r="R462" s="161"/>
      <c r="S462" s="161"/>
      <c r="T462" s="161"/>
      <c r="U462" s="161"/>
      <c r="V462" s="161"/>
      <c r="W462" s="161"/>
      <c r="X462" s="161"/>
      <c r="Y462" s="151"/>
      <c r="Z462" s="151"/>
      <c r="AA462" s="151"/>
      <c r="AB462" s="151"/>
      <c r="AC462" s="151"/>
      <c r="AD462" s="151"/>
      <c r="AE462" s="151"/>
      <c r="AF462" s="151"/>
      <c r="AG462" s="151" t="s">
        <v>164</v>
      </c>
      <c r="AH462" s="151">
        <v>0</v>
      </c>
      <c r="AI462" s="151"/>
      <c r="AJ462" s="151"/>
      <c r="AK462" s="151"/>
      <c r="AL462" s="151"/>
      <c r="AM462" s="151"/>
      <c r="AN462" s="151"/>
      <c r="AO462" s="151"/>
      <c r="AP462" s="151"/>
      <c r="AQ462" s="151"/>
      <c r="AR462" s="151"/>
      <c r="AS462" s="151"/>
      <c r="AT462" s="151"/>
      <c r="AU462" s="151"/>
      <c r="AV462" s="151"/>
      <c r="AW462" s="151"/>
      <c r="AX462" s="151"/>
      <c r="AY462" s="151"/>
      <c r="AZ462" s="151"/>
      <c r="BA462" s="151"/>
      <c r="BB462" s="151"/>
      <c r="BC462" s="151"/>
      <c r="BD462" s="151"/>
      <c r="BE462" s="151"/>
      <c r="BF462" s="151"/>
      <c r="BG462" s="151"/>
      <c r="BH462" s="151"/>
    </row>
    <row r="463" spans="1:60" ht="22.5" outlineLevel="1" x14ac:dyDescent="0.2">
      <c r="A463" s="158"/>
      <c r="B463" s="159"/>
      <c r="C463" s="196" t="s">
        <v>551</v>
      </c>
      <c r="D463" s="189"/>
      <c r="E463" s="190">
        <v>13.651</v>
      </c>
      <c r="F463" s="161"/>
      <c r="G463" s="161"/>
      <c r="H463" s="161"/>
      <c r="I463" s="161"/>
      <c r="J463" s="161"/>
      <c r="K463" s="161"/>
      <c r="L463" s="161"/>
      <c r="M463" s="161"/>
      <c r="N463" s="161"/>
      <c r="O463" s="161"/>
      <c r="P463" s="161"/>
      <c r="Q463" s="161"/>
      <c r="R463" s="161"/>
      <c r="S463" s="161"/>
      <c r="T463" s="161"/>
      <c r="U463" s="161"/>
      <c r="V463" s="161"/>
      <c r="W463" s="161"/>
      <c r="X463" s="161"/>
      <c r="Y463" s="151"/>
      <c r="Z463" s="151"/>
      <c r="AA463" s="151"/>
      <c r="AB463" s="151"/>
      <c r="AC463" s="151"/>
      <c r="AD463" s="151"/>
      <c r="AE463" s="151"/>
      <c r="AF463" s="151"/>
      <c r="AG463" s="151" t="s">
        <v>164</v>
      </c>
      <c r="AH463" s="151">
        <v>0</v>
      </c>
      <c r="AI463" s="151"/>
      <c r="AJ463" s="151"/>
      <c r="AK463" s="151"/>
      <c r="AL463" s="151"/>
      <c r="AM463" s="151"/>
      <c r="AN463" s="151"/>
      <c r="AO463" s="151"/>
      <c r="AP463" s="151"/>
      <c r="AQ463" s="151"/>
      <c r="AR463" s="151"/>
      <c r="AS463" s="151"/>
      <c r="AT463" s="151"/>
      <c r="AU463" s="151"/>
      <c r="AV463" s="151"/>
      <c r="AW463" s="151"/>
      <c r="AX463" s="151"/>
      <c r="AY463" s="151"/>
      <c r="AZ463" s="151"/>
      <c r="BA463" s="151"/>
      <c r="BB463" s="151"/>
      <c r="BC463" s="151"/>
      <c r="BD463" s="151"/>
      <c r="BE463" s="151"/>
      <c r="BF463" s="151"/>
      <c r="BG463" s="151"/>
      <c r="BH463" s="151"/>
    </row>
    <row r="464" spans="1:60" outlineLevel="1" x14ac:dyDescent="0.2">
      <c r="A464" s="158"/>
      <c r="B464" s="159"/>
      <c r="C464" s="196" t="s">
        <v>766</v>
      </c>
      <c r="D464" s="189"/>
      <c r="E464" s="190">
        <v>11.16</v>
      </c>
      <c r="F464" s="161"/>
      <c r="G464" s="161"/>
      <c r="H464" s="161"/>
      <c r="I464" s="161"/>
      <c r="J464" s="161"/>
      <c r="K464" s="161"/>
      <c r="L464" s="161"/>
      <c r="M464" s="161"/>
      <c r="N464" s="161"/>
      <c r="O464" s="161"/>
      <c r="P464" s="161"/>
      <c r="Q464" s="161"/>
      <c r="R464" s="161"/>
      <c r="S464" s="161"/>
      <c r="T464" s="161"/>
      <c r="U464" s="161"/>
      <c r="V464" s="161"/>
      <c r="W464" s="161"/>
      <c r="X464" s="161"/>
      <c r="Y464" s="151"/>
      <c r="Z464" s="151"/>
      <c r="AA464" s="151"/>
      <c r="AB464" s="151"/>
      <c r="AC464" s="151"/>
      <c r="AD464" s="151"/>
      <c r="AE464" s="151"/>
      <c r="AF464" s="151"/>
      <c r="AG464" s="151" t="s">
        <v>164</v>
      </c>
      <c r="AH464" s="151">
        <v>0</v>
      </c>
      <c r="AI464" s="151"/>
      <c r="AJ464" s="151"/>
      <c r="AK464" s="151"/>
      <c r="AL464" s="151"/>
      <c r="AM464" s="151"/>
      <c r="AN464" s="151"/>
      <c r="AO464" s="151"/>
      <c r="AP464" s="151"/>
      <c r="AQ464" s="151"/>
      <c r="AR464" s="151"/>
      <c r="AS464" s="151"/>
      <c r="AT464" s="151"/>
      <c r="AU464" s="151"/>
      <c r="AV464" s="151"/>
      <c r="AW464" s="151"/>
      <c r="AX464" s="151"/>
      <c r="AY464" s="151"/>
      <c r="AZ464" s="151"/>
      <c r="BA464" s="151"/>
      <c r="BB464" s="151"/>
      <c r="BC464" s="151"/>
      <c r="BD464" s="151"/>
      <c r="BE464" s="151"/>
      <c r="BF464" s="151"/>
      <c r="BG464" s="151"/>
      <c r="BH464" s="151"/>
    </row>
    <row r="465" spans="1:60" outlineLevel="1" x14ac:dyDescent="0.2">
      <c r="A465" s="158"/>
      <c r="B465" s="159"/>
      <c r="C465" s="196" t="s">
        <v>553</v>
      </c>
      <c r="D465" s="189"/>
      <c r="E465" s="190">
        <v>29.92</v>
      </c>
      <c r="F465" s="161"/>
      <c r="G465" s="161"/>
      <c r="H465" s="161"/>
      <c r="I465" s="161"/>
      <c r="J465" s="161"/>
      <c r="K465" s="161"/>
      <c r="L465" s="161"/>
      <c r="M465" s="161"/>
      <c r="N465" s="161"/>
      <c r="O465" s="161"/>
      <c r="P465" s="161"/>
      <c r="Q465" s="161"/>
      <c r="R465" s="161"/>
      <c r="S465" s="161"/>
      <c r="T465" s="161"/>
      <c r="U465" s="161"/>
      <c r="V465" s="161"/>
      <c r="W465" s="161"/>
      <c r="X465" s="161"/>
      <c r="Y465" s="151"/>
      <c r="Z465" s="151"/>
      <c r="AA465" s="151"/>
      <c r="AB465" s="151"/>
      <c r="AC465" s="151"/>
      <c r="AD465" s="151"/>
      <c r="AE465" s="151"/>
      <c r="AF465" s="151"/>
      <c r="AG465" s="151" t="s">
        <v>164</v>
      </c>
      <c r="AH465" s="151">
        <v>0</v>
      </c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  <c r="BE465" s="151"/>
      <c r="BF465" s="151"/>
      <c r="BG465" s="151"/>
      <c r="BH465" s="151"/>
    </row>
    <row r="466" spans="1:60" outlineLevel="1" x14ac:dyDescent="0.2">
      <c r="A466" s="158"/>
      <c r="B466" s="159"/>
      <c r="C466" s="196" t="s">
        <v>767</v>
      </c>
      <c r="D466" s="189"/>
      <c r="E466" s="190">
        <v>10</v>
      </c>
      <c r="F466" s="161"/>
      <c r="G466" s="161"/>
      <c r="H466" s="161"/>
      <c r="I466" s="161"/>
      <c r="J466" s="161"/>
      <c r="K466" s="161"/>
      <c r="L466" s="161"/>
      <c r="M466" s="161"/>
      <c r="N466" s="161"/>
      <c r="O466" s="161"/>
      <c r="P466" s="161"/>
      <c r="Q466" s="161"/>
      <c r="R466" s="161"/>
      <c r="S466" s="161"/>
      <c r="T466" s="161"/>
      <c r="U466" s="161"/>
      <c r="V466" s="161"/>
      <c r="W466" s="161"/>
      <c r="X466" s="161"/>
      <c r="Y466" s="151"/>
      <c r="Z466" s="151"/>
      <c r="AA466" s="151"/>
      <c r="AB466" s="151"/>
      <c r="AC466" s="151"/>
      <c r="AD466" s="151"/>
      <c r="AE466" s="151"/>
      <c r="AF466" s="151"/>
      <c r="AG466" s="151" t="s">
        <v>164</v>
      </c>
      <c r="AH466" s="151">
        <v>0</v>
      </c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  <c r="BE466" s="151"/>
      <c r="BF466" s="151"/>
      <c r="BG466" s="151"/>
      <c r="BH466" s="151"/>
    </row>
    <row r="467" spans="1:60" outlineLevel="1" x14ac:dyDescent="0.2">
      <c r="A467" s="170">
        <v>190</v>
      </c>
      <c r="B467" s="171" t="s">
        <v>768</v>
      </c>
      <c r="C467" s="185" t="s">
        <v>769</v>
      </c>
      <c r="D467" s="172" t="s">
        <v>159</v>
      </c>
      <c r="E467" s="173">
        <v>469.5455</v>
      </c>
      <c r="F467" s="174"/>
      <c r="G467" s="175">
        <f>ROUND(E467*F467,2)</f>
        <v>0</v>
      </c>
      <c r="H467" s="162"/>
      <c r="I467" s="161">
        <f>ROUND(E467*H467,2)</f>
        <v>0</v>
      </c>
      <c r="J467" s="162"/>
      <c r="K467" s="161">
        <f>ROUND(E467*J467,2)</f>
        <v>0</v>
      </c>
      <c r="L467" s="161">
        <v>21</v>
      </c>
      <c r="M467" s="161">
        <f>G467*(1+L467/100)</f>
        <v>0</v>
      </c>
      <c r="N467" s="161">
        <v>1.6000000000000001E-4</v>
      </c>
      <c r="O467" s="161">
        <f>ROUND(E467*N467,2)</f>
        <v>0.08</v>
      </c>
      <c r="P467" s="161">
        <v>0</v>
      </c>
      <c r="Q467" s="161">
        <f>ROUND(E467*P467,2)</f>
        <v>0</v>
      </c>
      <c r="R467" s="161"/>
      <c r="S467" s="161" t="s">
        <v>130</v>
      </c>
      <c r="T467" s="161" t="s">
        <v>160</v>
      </c>
      <c r="U467" s="161">
        <v>0.154</v>
      </c>
      <c r="V467" s="161">
        <f>ROUND(E467*U467,2)</f>
        <v>72.31</v>
      </c>
      <c r="W467" s="161"/>
      <c r="X467" s="161" t="s">
        <v>161</v>
      </c>
      <c r="Y467" s="151"/>
      <c r="Z467" s="151"/>
      <c r="AA467" s="151"/>
      <c r="AB467" s="151"/>
      <c r="AC467" s="151"/>
      <c r="AD467" s="151"/>
      <c r="AE467" s="151"/>
      <c r="AF467" s="151"/>
      <c r="AG467" s="151" t="s">
        <v>162</v>
      </c>
      <c r="AH467" s="151"/>
      <c r="AI467" s="151"/>
      <c r="AJ467" s="151"/>
      <c r="AK467" s="151"/>
      <c r="AL467" s="151"/>
      <c r="AM467" s="151"/>
      <c r="AN467" s="151"/>
      <c r="AO467" s="151"/>
      <c r="AP467" s="151"/>
      <c r="AQ467" s="151"/>
      <c r="AR467" s="151"/>
      <c r="AS467" s="151"/>
      <c r="AT467" s="151"/>
      <c r="AU467" s="151"/>
      <c r="AV467" s="151"/>
      <c r="AW467" s="151"/>
      <c r="AX467" s="151"/>
      <c r="AY467" s="151"/>
      <c r="AZ467" s="151"/>
      <c r="BA467" s="151"/>
      <c r="BB467" s="151"/>
      <c r="BC467" s="151"/>
      <c r="BD467" s="151"/>
      <c r="BE467" s="151"/>
      <c r="BF467" s="151"/>
      <c r="BG467" s="151"/>
      <c r="BH467" s="151"/>
    </row>
    <row r="468" spans="1:60" outlineLevel="1" x14ac:dyDescent="0.2">
      <c r="A468" s="158"/>
      <c r="B468" s="159"/>
      <c r="C468" s="196" t="s">
        <v>770</v>
      </c>
      <c r="D468" s="189"/>
      <c r="E468" s="190"/>
      <c r="F468" s="161"/>
      <c r="G468" s="161"/>
      <c r="H468" s="161"/>
      <c r="I468" s="161"/>
      <c r="J468" s="161"/>
      <c r="K468" s="161"/>
      <c r="L468" s="161"/>
      <c r="M468" s="161"/>
      <c r="N468" s="161"/>
      <c r="O468" s="161"/>
      <c r="P468" s="161"/>
      <c r="Q468" s="161"/>
      <c r="R468" s="161"/>
      <c r="S468" s="161"/>
      <c r="T468" s="161"/>
      <c r="U468" s="161"/>
      <c r="V468" s="161"/>
      <c r="W468" s="161"/>
      <c r="X468" s="161"/>
      <c r="Y468" s="151"/>
      <c r="Z468" s="151"/>
      <c r="AA468" s="151"/>
      <c r="AB468" s="151"/>
      <c r="AC468" s="151"/>
      <c r="AD468" s="151"/>
      <c r="AE468" s="151"/>
      <c r="AF468" s="151"/>
      <c r="AG468" s="151" t="s">
        <v>164</v>
      </c>
      <c r="AH468" s="151">
        <v>0</v>
      </c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  <c r="BE468" s="151"/>
      <c r="BF468" s="151"/>
      <c r="BG468" s="151"/>
      <c r="BH468" s="151"/>
    </row>
    <row r="469" spans="1:60" outlineLevel="1" x14ac:dyDescent="0.2">
      <c r="A469" s="158"/>
      <c r="B469" s="159"/>
      <c r="C469" s="196" t="s">
        <v>771</v>
      </c>
      <c r="D469" s="189"/>
      <c r="E469" s="190">
        <v>91.557500000000005</v>
      </c>
      <c r="F469" s="161"/>
      <c r="G469" s="161"/>
      <c r="H469" s="161"/>
      <c r="I469" s="161"/>
      <c r="J469" s="161"/>
      <c r="K469" s="161"/>
      <c r="L469" s="161"/>
      <c r="M469" s="161"/>
      <c r="N469" s="161"/>
      <c r="O469" s="161"/>
      <c r="P469" s="161"/>
      <c r="Q469" s="161"/>
      <c r="R469" s="161"/>
      <c r="S469" s="161"/>
      <c r="T469" s="161"/>
      <c r="U469" s="161"/>
      <c r="V469" s="161"/>
      <c r="W469" s="161"/>
      <c r="X469" s="161"/>
      <c r="Y469" s="151"/>
      <c r="Z469" s="151"/>
      <c r="AA469" s="151"/>
      <c r="AB469" s="151"/>
      <c r="AC469" s="151"/>
      <c r="AD469" s="151"/>
      <c r="AE469" s="151"/>
      <c r="AF469" s="151"/>
      <c r="AG469" s="151" t="s">
        <v>164</v>
      </c>
      <c r="AH469" s="151">
        <v>5</v>
      </c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  <c r="BE469" s="151"/>
      <c r="BF469" s="151"/>
      <c r="BG469" s="151"/>
      <c r="BH469" s="151"/>
    </row>
    <row r="470" spans="1:60" outlineLevel="1" x14ac:dyDescent="0.2">
      <c r="A470" s="158"/>
      <c r="B470" s="159"/>
      <c r="C470" s="196" t="s">
        <v>772</v>
      </c>
      <c r="D470" s="189"/>
      <c r="E470" s="190"/>
      <c r="F470" s="161"/>
      <c r="G470" s="161"/>
      <c r="H470" s="161"/>
      <c r="I470" s="161"/>
      <c r="J470" s="161"/>
      <c r="K470" s="161"/>
      <c r="L470" s="161"/>
      <c r="M470" s="161"/>
      <c r="N470" s="161"/>
      <c r="O470" s="161"/>
      <c r="P470" s="161"/>
      <c r="Q470" s="161"/>
      <c r="R470" s="161"/>
      <c r="S470" s="161"/>
      <c r="T470" s="161"/>
      <c r="U470" s="161"/>
      <c r="V470" s="161"/>
      <c r="W470" s="161"/>
      <c r="X470" s="161"/>
      <c r="Y470" s="151"/>
      <c r="Z470" s="151"/>
      <c r="AA470" s="151"/>
      <c r="AB470" s="151"/>
      <c r="AC470" s="151"/>
      <c r="AD470" s="151"/>
      <c r="AE470" s="151"/>
      <c r="AF470" s="151"/>
      <c r="AG470" s="151" t="s">
        <v>164</v>
      </c>
      <c r="AH470" s="151">
        <v>0</v>
      </c>
      <c r="AI470" s="151"/>
      <c r="AJ470" s="151"/>
      <c r="AK470" s="151"/>
      <c r="AL470" s="151"/>
      <c r="AM470" s="151"/>
      <c r="AN470" s="151"/>
      <c r="AO470" s="151"/>
      <c r="AP470" s="151"/>
      <c r="AQ470" s="151"/>
      <c r="AR470" s="151"/>
      <c r="AS470" s="151"/>
      <c r="AT470" s="151"/>
      <c r="AU470" s="151"/>
      <c r="AV470" s="151"/>
      <c r="AW470" s="151"/>
      <c r="AX470" s="151"/>
      <c r="AY470" s="151"/>
      <c r="AZ470" s="151"/>
      <c r="BA470" s="151"/>
      <c r="BB470" s="151"/>
      <c r="BC470" s="151"/>
      <c r="BD470" s="151"/>
      <c r="BE470" s="151"/>
      <c r="BF470" s="151"/>
      <c r="BG470" s="151"/>
      <c r="BH470" s="151"/>
    </row>
    <row r="471" spans="1:60" outlineLevel="1" x14ac:dyDescent="0.2">
      <c r="A471" s="158"/>
      <c r="B471" s="159"/>
      <c r="C471" s="196" t="s">
        <v>773</v>
      </c>
      <c r="D471" s="189"/>
      <c r="E471" s="190">
        <v>216.16</v>
      </c>
      <c r="F471" s="161"/>
      <c r="G471" s="161"/>
      <c r="H471" s="161"/>
      <c r="I471" s="161"/>
      <c r="J471" s="161"/>
      <c r="K471" s="161"/>
      <c r="L471" s="161"/>
      <c r="M471" s="161"/>
      <c r="N471" s="161"/>
      <c r="O471" s="161"/>
      <c r="P471" s="161"/>
      <c r="Q471" s="161"/>
      <c r="R471" s="161"/>
      <c r="S471" s="161"/>
      <c r="T471" s="161"/>
      <c r="U471" s="161"/>
      <c r="V471" s="161"/>
      <c r="W471" s="161"/>
      <c r="X471" s="161"/>
      <c r="Y471" s="151"/>
      <c r="Z471" s="151"/>
      <c r="AA471" s="151"/>
      <c r="AB471" s="151"/>
      <c r="AC471" s="151"/>
      <c r="AD471" s="151"/>
      <c r="AE471" s="151"/>
      <c r="AF471" s="151"/>
      <c r="AG471" s="151" t="s">
        <v>164</v>
      </c>
      <c r="AH471" s="151">
        <v>5</v>
      </c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  <c r="BE471" s="151"/>
      <c r="BF471" s="151"/>
      <c r="BG471" s="151"/>
      <c r="BH471" s="151"/>
    </row>
    <row r="472" spans="1:60" outlineLevel="1" x14ac:dyDescent="0.2">
      <c r="A472" s="158"/>
      <c r="B472" s="159"/>
      <c r="C472" s="196" t="s">
        <v>774</v>
      </c>
      <c r="D472" s="189"/>
      <c r="E472" s="190"/>
      <c r="F472" s="161"/>
      <c r="G472" s="161"/>
      <c r="H472" s="161"/>
      <c r="I472" s="161"/>
      <c r="J472" s="161"/>
      <c r="K472" s="161"/>
      <c r="L472" s="161"/>
      <c r="M472" s="161"/>
      <c r="N472" s="161"/>
      <c r="O472" s="161"/>
      <c r="P472" s="161"/>
      <c r="Q472" s="161"/>
      <c r="R472" s="161"/>
      <c r="S472" s="161"/>
      <c r="T472" s="161"/>
      <c r="U472" s="161"/>
      <c r="V472" s="161"/>
      <c r="W472" s="161"/>
      <c r="X472" s="161"/>
      <c r="Y472" s="151"/>
      <c r="Z472" s="151"/>
      <c r="AA472" s="151"/>
      <c r="AB472" s="151"/>
      <c r="AC472" s="151"/>
      <c r="AD472" s="151"/>
      <c r="AE472" s="151"/>
      <c r="AF472" s="151"/>
      <c r="AG472" s="151" t="s">
        <v>164</v>
      </c>
      <c r="AH472" s="151">
        <v>0</v>
      </c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  <c r="BE472" s="151"/>
      <c r="BF472" s="151"/>
      <c r="BG472" s="151"/>
      <c r="BH472" s="151"/>
    </row>
    <row r="473" spans="1:60" outlineLevel="1" x14ac:dyDescent="0.2">
      <c r="A473" s="158"/>
      <c r="B473" s="159"/>
      <c r="C473" s="196" t="s">
        <v>775</v>
      </c>
      <c r="D473" s="189"/>
      <c r="E473" s="190">
        <v>74.048000000000002</v>
      </c>
      <c r="F473" s="161"/>
      <c r="G473" s="161"/>
      <c r="H473" s="161"/>
      <c r="I473" s="161"/>
      <c r="J473" s="161"/>
      <c r="K473" s="161"/>
      <c r="L473" s="161"/>
      <c r="M473" s="161"/>
      <c r="N473" s="161"/>
      <c r="O473" s="161"/>
      <c r="P473" s="161"/>
      <c r="Q473" s="161"/>
      <c r="R473" s="161"/>
      <c r="S473" s="161"/>
      <c r="T473" s="161"/>
      <c r="U473" s="161"/>
      <c r="V473" s="161"/>
      <c r="W473" s="161"/>
      <c r="X473" s="161"/>
      <c r="Y473" s="151"/>
      <c r="Z473" s="151"/>
      <c r="AA473" s="151"/>
      <c r="AB473" s="151"/>
      <c r="AC473" s="151"/>
      <c r="AD473" s="151"/>
      <c r="AE473" s="151"/>
      <c r="AF473" s="151"/>
      <c r="AG473" s="151" t="s">
        <v>164</v>
      </c>
      <c r="AH473" s="151">
        <v>5</v>
      </c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  <c r="BE473" s="151"/>
      <c r="BF473" s="151"/>
      <c r="BG473" s="151"/>
      <c r="BH473" s="151"/>
    </row>
    <row r="474" spans="1:60" outlineLevel="1" x14ac:dyDescent="0.2">
      <c r="A474" s="158"/>
      <c r="B474" s="159"/>
      <c r="C474" s="196" t="s">
        <v>776</v>
      </c>
      <c r="D474" s="189"/>
      <c r="E474" s="190"/>
      <c r="F474" s="161"/>
      <c r="G474" s="161"/>
      <c r="H474" s="161"/>
      <c r="I474" s="161"/>
      <c r="J474" s="161"/>
      <c r="K474" s="161"/>
      <c r="L474" s="161"/>
      <c r="M474" s="161"/>
      <c r="N474" s="161"/>
      <c r="O474" s="161"/>
      <c r="P474" s="161"/>
      <c r="Q474" s="161"/>
      <c r="R474" s="161"/>
      <c r="S474" s="161"/>
      <c r="T474" s="161"/>
      <c r="U474" s="161"/>
      <c r="V474" s="161"/>
      <c r="W474" s="161"/>
      <c r="X474" s="161"/>
      <c r="Y474" s="151"/>
      <c r="Z474" s="151"/>
      <c r="AA474" s="151"/>
      <c r="AB474" s="151"/>
      <c r="AC474" s="151"/>
      <c r="AD474" s="151"/>
      <c r="AE474" s="151"/>
      <c r="AF474" s="151"/>
      <c r="AG474" s="151" t="s">
        <v>164</v>
      </c>
      <c r="AH474" s="151">
        <v>0</v>
      </c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  <c r="BE474" s="151"/>
      <c r="BF474" s="151"/>
      <c r="BG474" s="151"/>
      <c r="BH474" s="151"/>
    </row>
    <row r="475" spans="1:60" outlineLevel="1" x14ac:dyDescent="0.2">
      <c r="A475" s="158"/>
      <c r="B475" s="159"/>
      <c r="C475" s="196" t="s">
        <v>777</v>
      </c>
      <c r="D475" s="189"/>
      <c r="E475" s="190">
        <v>78.375</v>
      </c>
      <c r="F475" s="161"/>
      <c r="G475" s="161"/>
      <c r="H475" s="161"/>
      <c r="I475" s="161"/>
      <c r="J475" s="161"/>
      <c r="K475" s="161"/>
      <c r="L475" s="161"/>
      <c r="M475" s="161"/>
      <c r="N475" s="161"/>
      <c r="O475" s="161"/>
      <c r="P475" s="161"/>
      <c r="Q475" s="161"/>
      <c r="R475" s="161"/>
      <c r="S475" s="161"/>
      <c r="T475" s="161"/>
      <c r="U475" s="161"/>
      <c r="V475" s="161"/>
      <c r="W475" s="161"/>
      <c r="X475" s="161"/>
      <c r="Y475" s="151"/>
      <c r="Z475" s="151"/>
      <c r="AA475" s="151"/>
      <c r="AB475" s="151"/>
      <c r="AC475" s="151"/>
      <c r="AD475" s="151"/>
      <c r="AE475" s="151"/>
      <c r="AF475" s="151"/>
      <c r="AG475" s="151" t="s">
        <v>164</v>
      </c>
      <c r="AH475" s="151">
        <v>5</v>
      </c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  <c r="BE475" s="151"/>
      <c r="BF475" s="151"/>
      <c r="BG475" s="151"/>
      <c r="BH475" s="151"/>
    </row>
    <row r="476" spans="1:60" outlineLevel="1" x14ac:dyDescent="0.2">
      <c r="A476" s="158"/>
      <c r="B476" s="159"/>
      <c r="C476" s="196" t="s">
        <v>778</v>
      </c>
      <c r="D476" s="189"/>
      <c r="E476" s="190">
        <v>9.4049999999999994</v>
      </c>
      <c r="F476" s="161"/>
      <c r="G476" s="161"/>
      <c r="H476" s="161"/>
      <c r="I476" s="161"/>
      <c r="J476" s="161"/>
      <c r="K476" s="161"/>
      <c r="L476" s="161"/>
      <c r="M476" s="161"/>
      <c r="N476" s="161"/>
      <c r="O476" s="161"/>
      <c r="P476" s="161"/>
      <c r="Q476" s="161"/>
      <c r="R476" s="161"/>
      <c r="S476" s="161"/>
      <c r="T476" s="161"/>
      <c r="U476" s="161"/>
      <c r="V476" s="161"/>
      <c r="W476" s="161"/>
      <c r="X476" s="161"/>
      <c r="Y476" s="151"/>
      <c r="Z476" s="151"/>
      <c r="AA476" s="151"/>
      <c r="AB476" s="151"/>
      <c r="AC476" s="151"/>
      <c r="AD476" s="151"/>
      <c r="AE476" s="151"/>
      <c r="AF476" s="151"/>
      <c r="AG476" s="151" t="s">
        <v>164</v>
      </c>
      <c r="AH476" s="151">
        <v>5</v>
      </c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  <c r="BE476" s="151"/>
      <c r="BF476" s="151"/>
      <c r="BG476" s="151"/>
      <c r="BH476" s="151"/>
    </row>
    <row r="477" spans="1:60" outlineLevel="1" x14ac:dyDescent="0.2">
      <c r="A477" s="170">
        <v>191</v>
      </c>
      <c r="B477" s="171" t="s">
        <v>779</v>
      </c>
      <c r="C477" s="185" t="s">
        <v>780</v>
      </c>
      <c r="D477" s="172" t="s">
        <v>237</v>
      </c>
      <c r="E477" s="173">
        <v>32.200000000000003</v>
      </c>
      <c r="F477" s="174"/>
      <c r="G477" s="175">
        <f>ROUND(E477*F477,2)</f>
        <v>0</v>
      </c>
      <c r="H477" s="162"/>
      <c r="I477" s="161">
        <f>ROUND(E477*H477,2)</f>
        <v>0</v>
      </c>
      <c r="J477" s="162"/>
      <c r="K477" s="161">
        <f>ROUND(E477*J477,2)</f>
        <v>0</v>
      </c>
      <c r="L477" s="161">
        <v>21</v>
      </c>
      <c r="M477" s="161">
        <f>G477*(1+L477/100)</f>
        <v>0</v>
      </c>
      <c r="N477" s="161">
        <v>0</v>
      </c>
      <c r="O477" s="161">
        <f>ROUND(E477*N477,2)</f>
        <v>0</v>
      </c>
      <c r="P477" s="161">
        <v>0</v>
      </c>
      <c r="Q477" s="161">
        <f>ROUND(E477*P477,2)</f>
        <v>0</v>
      </c>
      <c r="R477" s="161"/>
      <c r="S477" s="161" t="s">
        <v>245</v>
      </c>
      <c r="T477" s="161" t="s">
        <v>362</v>
      </c>
      <c r="U477" s="161">
        <v>1.415</v>
      </c>
      <c r="V477" s="161">
        <f>ROUND(E477*U477,2)</f>
        <v>45.56</v>
      </c>
      <c r="W477" s="161"/>
      <c r="X477" s="161" t="s">
        <v>161</v>
      </c>
      <c r="Y477" s="151"/>
      <c r="Z477" s="151"/>
      <c r="AA477" s="151"/>
      <c r="AB477" s="151"/>
      <c r="AC477" s="151"/>
      <c r="AD477" s="151"/>
      <c r="AE477" s="151"/>
      <c r="AF477" s="151"/>
      <c r="AG477" s="151" t="s">
        <v>162</v>
      </c>
      <c r="AH477" s="151"/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  <c r="BE477" s="151"/>
      <c r="BF477" s="151"/>
      <c r="BG477" s="151"/>
      <c r="BH477" s="151"/>
    </row>
    <row r="478" spans="1:60" outlineLevel="1" x14ac:dyDescent="0.2">
      <c r="A478" s="158"/>
      <c r="B478" s="159"/>
      <c r="C478" s="196" t="s">
        <v>781</v>
      </c>
      <c r="D478" s="189"/>
      <c r="E478" s="190">
        <v>2.5</v>
      </c>
      <c r="F478" s="161"/>
      <c r="G478" s="161"/>
      <c r="H478" s="161"/>
      <c r="I478" s="161"/>
      <c r="J478" s="161"/>
      <c r="K478" s="161"/>
      <c r="L478" s="161"/>
      <c r="M478" s="161"/>
      <c r="N478" s="161"/>
      <c r="O478" s="161"/>
      <c r="P478" s="161"/>
      <c r="Q478" s="161"/>
      <c r="R478" s="161"/>
      <c r="S478" s="161"/>
      <c r="T478" s="161"/>
      <c r="U478" s="161"/>
      <c r="V478" s="161"/>
      <c r="W478" s="161"/>
      <c r="X478" s="161"/>
      <c r="Y478" s="151"/>
      <c r="Z478" s="151"/>
      <c r="AA478" s="151"/>
      <c r="AB478" s="151"/>
      <c r="AC478" s="151"/>
      <c r="AD478" s="151"/>
      <c r="AE478" s="151"/>
      <c r="AF478" s="151"/>
      <c r="AG478" s="151" t="s">
        <v>164</v>
      </c>
      <c r="AH478" s="151">
        <v>0</v>
      </c>
      <c r="AI478" s="151"/>
      <c r="AJ478" s="151"/>
      <c r="AK478" s="151"/>
      <c r="AL478" s="151"/>
      <c r="AM478" s="151"/>
      <c r="AN478" s="151"/>
      <c r="AO478" s="151"/>
      <c r="AP478" s="151"/>
      <c r="AQ478" s="151"/>
      <c r="AR478" s="151"/>
      <c r="AS478" s="151"/>
      <c r="AT478" s="151"/>
      <c r="AU478" s="151"/>
      <c r="AV478" s="151"/>
      <c r="AW478" s="151"/>
      <c r="AX478" s="151"/>
      <c r="AY478" s="151"/>
      <c r="AZ478" s="151"/>
      <c r="BA478" s="151"/>
      <c r="BB478" s="151"/>
      <c r="BC478" s="151"/>
      <c r="BD478" s="151"/>
      <c r="BE478" s="151"/>
      <c r="BF478" s="151"/>
      <c r="BG478" s="151"/>
      <c r="BH478" s="151"/>
    </row>
    <row r="479" spans="1:60" outlineLevel="1" x14ac:dyDescent="0.2">
      <c r="A479" s="158"/>
      <c r="B479" s="159"/>
      <c r="C479" s="196" t="s">
        <v>782</v>
      </c>
      <c r="D479" s="189"/>
      <c r="E479" s="190">
        <v>2.5</v>
      </c>
      <c r="F479" s="161"/>
      <c r="G479" s="161"/>
      <c r="H479" s="161"/>
      <c r="I479" s="161"/>
      <c r="J479" s="161"/>
      <c r="K479" s="161"/>
      <c r="L479" s="161"/>
      <c r="M479" s="161"/>
      <c r="N479" s="161"/>
      <c r="O479" s="161"/>
      <c r="P479" s="161"/>
      <c r="Q479" s="161"/>
      <c r="R479" s="161"/>
      <c r="S479" s="161"/>
      <c r="T479" s="161"/>
      <c r="U479" s="161"/>
      <c r="V479" s="161"/>
      <c r="W479" s="161"/>
      <c r="X479" s="161"/>
      <c r="Y479" s="151"/>
      <c r="Z479" s="151"/>
      <c r="AA479" s="151"/>
      <c r="AB479" s="151"/>
      <c r="AC479" s="151"/>
      <c r="AD479" s="151"/>
      <c r="AE479" s="151"/>
      <c r="AF479" s="151"/>
      <c r="AG479" s="151" t="s">
        <v>164</v>
      </c>
      <c r="AH479" s="151">
        <v>0</v>
      </c>
      <c r="AI479" s="151"/>
      <c r="AJ479" s="151"/>
      <c r="AK479" s="151"/>
      <c r="AL479" s="151"/>
      <c r="AM479" s="151"/>
      <c r="AN479" s="151"/>
      <c r="AO479" s="151"/>
      <c r="AP479" s="151"/>
      <c r="AQ479" s="151"/>
      <c r="AR479" s="151"/>
      <c r="AS479" s="151"/>
      <c r="AT479" s="151"/>
      <c r="AU479" s="151"/>
      <c r="AV479" s="151"/>
      <c r="AW479" s="151"/>
      <c r="AX479" s="151"/>
      <c r="AY479" s="151"/>
      <c r="AZ479" s="151"/>
      <c r="BA479" s="151"/>
      <c r="BB479" s="151"/>
      <c r="BC479" s="151"/>
      <c r="BD479" s="151"/>
      <c r="BE479" s="151"/>
      <c r="BF479" s="151"/>
      <c r="BG479" s="151"/>
      <c r="BH479" s="151"/>
    </row>
    <row r="480" spans="1:60" outlineLevel="1" x14ac:dyDescent="0.2">
      <c r="A480" s="158"/>
      <c r="B480" s="159"/>
      <c r="C480" s="196" t="s">
        <v>783</v>
      </c>
      <c r="D480" s="189"/>
      <c r="E480" s="190">
        <v>5</v>
      </c>
      <c r="F480" s="161"/>
      <c r="G480" s="161"/>
      <c r="H480" s="161"/>
      <c r="I480" s="161"/>
      <c r="J480" s="161"/>
      <c r="K480" s="161"/>
      <c r="L480" s="161"/>
      <c r="M480" s="161"/>
      <c r="N480" s="161"/>
      <c r="O480" s="161"/>
      <c r="P480" s="161"/>
      <c r="Q480" s="161"/>
      <c r="R480" s="161"/>
      <c r="S480" s="161"/>
      <c r="T480" s="161"/>
      <c r="U480" s="161"/>
      <c r="V480" s="161"/>
      <c r="W480" s="161"/>
      <c r="X480" s="161"/>
      <c r="Y480" s="151"/>
      <c r="Z480" s="151"/>
      <c r="AA480" s="151"/>
      <c r="AB480" s="151"/>
      <c r="AC480" s="151"/>
      <c r="AD480" s="151"/>
      <c r="AE480" s="151"/>
      <c r="AF480" s="151"/>
      <c r="AG480" s="151" t="s">
        <v>164</v>
      </c>
      <c r="AH480" s="151">
        <v>0</v>
      </c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  <c r="BE480" s="151"/>
      <c r="BF480" s="151"/>
      <c r="BG480" s="151"/>
      <c r="BH480" s="151"/>
    </row>
    <row r="481" spans="1:60" outlineLevel="1" x14ac:dyDescent="0.2">
      <c r="A481" s="158"/>
      <c r="B481" s="159"/>
      <c r="C481" s="196" t="s">
        <v>784</v>
      </c>
      <c r="D481" s="189"/>
      <c r="E481" s="190">
        <v>5</v>
      </c>
      <c r="F481" s="161"/>
      <c r="G481" s="161"/>
      <c r="H481" s="161"/>
      <c r="I481" s="161"/>
      <c r="J481" s="161"/>
      <c r="K481" s="161"/>
      <c r="L481" s="161"/>
      <c r="M481" s="161"/>
      <c r="N481" s="161"/>
      <c r="O481" s="161"/>
      <c r="P481" s="161"/>
      <c r="Q481" s="161"/>
      <c r="R481" s="161"/>
      <c r="S481" s="161"/>
      <c r="T481" s="161"/>
      <c r="U481" s="161"/>
      <c r="V481" s="161"/>
      <c r="W481" s="161"/>
      <c r="X481" s="161"/>
      <c r="Y481" s="151"/>
      <c r="Z481" s="151"/>
      <c r="AA481" s="151"/>
      <c r="AB481" s="151"/>
      <c r="AC481" s="151"/>
      <c r="AD481" s="151"/>
      <c r="AE481" s="151"/>
      <c r="AF481" s="151"/>
      <c r="AG481" s="151" t="s">
        <v>164</v>
      </c>
      <c r="AH481" s="151">
        <v>0</v>
      </c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  <c r="BE481" s="151"/>
      <c r="BF481" s="151"/>
      <c r="BG481" s="151"/>
      <c r="BH481" s="151"/>
    </row>
    <row r="482" spans="1:60" outlineLevel="1" x14ac:dyDescent="0.2">
      <c r="A482" s="158"/>
      <c r="B482" s="159"/>
      <c r="C482" s="196" t="s">
        <v>785</v>
      </c>
      <c r="D482" s="189"/>
      <c r="E482" s="190">
        <v>2.5</v>
      </c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51"/>
      <c r="Z482" s="151"/>
      <c r="AA482" s="151"/>
      <c r="AB482" s="151"/>
      <c r="AC482" s="151"/>
      <c r="AD482" s="151"/>
      <c r="AE482" s="151"/>
      <c r="AF482" s="151"/>
      <c r="AG482" s="151" t="s">
        <v>164</v>
      </c>
      <c r="AH482" s="151">
        <v>0</v>
      </c>
      <c r="AI482" s="151"/>
      <c r="AJ482" s="151"/>
      <c r="AK482" s="151"/>
      <c r="AL482" s="151"/>
      <c r="AM482" s="151"/>
      <c r="AN482" s="151"/>
      <c r="AO482" s="151"/>
      <c r="AP482" s="151"/>
      <c r="AQ482" s="151"/>
      <c r="AR482" s="151"/>
      <c r="AS482" s="151"/>
      <c r="AT482" s="151"/>
      <c r="AU482" s="151"/>
      <c r="AV482" s="151"/>
      <c r="AW482" s="151"/>
      <c r="AX482" s="151"/>
      <c r="AY482" s="151"/>
      <c r="AZ482" s="151"/>
      <c r="BA482" s="151"/>
      <c r="BB482" s="151"/>
      <c r="BC482" s="151"/>
      <c r="BD482" s="151"/>
      <c r="BE482" s="151"/>
      <c r="BF482" s="151"/>
      <c r="BG482" s="151"/>
      <c r="BH482" s="151"/>
    </row>
    <row r="483" spans="1:60" outlineLevel="1" x14ac:dyDescent="0.2">
      <c r="A483" s="158"/>
      <c r="B483" s="159"/>
      <c r="C483" s="196" t="s">
        <v>786</v>
      </c>
      <c r="D483" s="189"/>
      <c r="E483" s="190">
        <v>2.5</v>
      </c>
      <c r="F483" s="161"/>
      <c r="G483" s="161"/>
      <c r="H483" s="161"/>
      <c r="I483" s="161"/>
      <c r="J483" s="161"/>
      <c r="K483" s="161"/>
      <c r="L483" s="161"/>
      <c r="M483" s="161"/>
      <c r="N483" s="161"/>
      <c r="O483" s="161"/>
      <c r="P483" s="161"/>
      <c r="Q483" s="161"/>
      <c r="R483" s="161"/>
      <c r="S483" s="161"/>
      <c r="T483" s="161"/>
      <c r="U483" s="161"/>
      <c r="V483" s="161"/>
      <c r="W483" s="161"/>
      <c r="X483" s="161"/>
      <c r="Y483" s="151"/>
      <c r="Z483" s="151"/>
      <c r="AA483" s="151"/>
      <c r="AB483" s="151"/>
      <c r="AC483" s="151"/>
      <c r="AD483" s="151"/>
      <c r="AE483" s="151"/>
      <c r="AF483" s="151"/>
      <c r="AG483" s="151" t="s">
        <v>164</v>
      </c>
      <c r="AH483" s="151">
        <v>0</v>
      </c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  <c r="BE483" s="151"/>
      <c r="BF483" s="151"/>
      <c r="BG483" s="151"/>
      <c r="BH483" s="151"/>
    </row>
    <row r="484" spans="1:60" outlineLevel="1" x14ac:dyDescent="0.2">
      <c r="A484" s="158"/>
      <c r="B484" s="159"/>
      <c r="C484" s="196" t="s">
        <v>787</v>
      </c>
      <c r="D484" s="189"/>
      <c r="E484" s="190">
        <v>12.2</v>
      </c>
      <c r="F484" s="161"/>
      <c r="G484" s="161"/>
      <c r="H484" s="161"/>
      <c r="I484" s="161"/>
      <c r="J484" s="161"/>
      <c r="K484" s="161"/>
      <c r="L484" s="161"/>
      <c r="M484" s="161"/>
      <c r="N484" s="161"/>
      <c r="O484" s="161"/>
      <c r="P484" s="161"/>
      <c r="Q484" s="161"/>
      <c r="R484" s="161"/>
      <c r="S484" s="161"/>
      <c r="T484" s="161"/>
      <c r="U484" s="161"/>
      <c r="V484" s="161"/>
      <c r="W484" s="161"/>
      <c r="X484" s="161"/>
      <c r="Y484" s="151"/>
      <c r="Z484" s="151"/>
      <c r="AA484" s="151"/>
      <c r="AB484" s="151"/>
      <c r="AC484" s="151"/>
      <c r="AD484" s="151"/>
      <c r="AE484" s="151"/>
      <c r="AF484" s="151"/>
      <c r="AG484" s="151" t="s">
        <v>164</v>
      </c>
      <c r="AH484" s="151">
        <v>0</v>
      </c>
      <c r="AI484" s="151"/>
      <c r="AJ484" s="151"/>
      <c r="AK484" s="151"/>
      <c r="AL484" s="151"/>
      <c r="AM484" s="151"/>
      <c r="AN484" s="151"/>
      <c r="AO484" s="151"/>
      <c r="AP484" s="151"/>
      <c r="AQ484" s="151"/>
      <c r="AR484" s="151"/>
      <c r="AS484" s="151"/>
      <c r="AT484" s="151"/>
      <c r="AU484" s="151"/>
      <c r="AV484" s="151"/>
      <c r="AW484" s="151"/>
      <c r="AX484" s="151"/>
      <c r="AY484" s="151"/>
      <c r="AZ484" s="151"/>
      <c r="BA484" s="151"/>
      <c r="BB484" s="151"/>
      <c r="BC484" s="151"/>
      <c r="BD484" s="151"/>
      <c r="BE484" s="151"/>
      <c r="BF484" s="151"/>
      <c r="BG484" s="151"/>
      <c r="BH484" s="151"/>
    </row>
    <row r="485" spans="1:60" outlineLevel="1" x14ac:dyDescent="0.2">
      <c r="A485" s="170">
        <v>192</v>
      </c>
      <c r="B485" s="171" t="s">
        <v>788</v>
      </c>
      <c r="C485" s="185" t="s">
        <v>789</v>
      </c>
      <c r="D485" s="172" t="s">
        <v>159</v>
      </c>
      <c r="E485" s="173">
        <v>91.557500000000005</v>
      </c>
      <c r="F485" s="174"/>
      <c r="G485" s="175">
        <f>ROUND(E485*F485,2)</f>
        <v>0</v>
      </c>
      <c r="H485" s="162"/>
      <c r="I485" s="161">
        <f>ROUND(E485*H485,2)</f>
        <v>0</v>
      </c>
      <c r="J485" s="162"/>
      <c r="K485" s="161">
        <f>ROUND(E485*J485,2)</f>
        <v>0</v>
      </c>
      <c r="L485" s="161">
        <v>21</v>
      </c>
      <c r="M485" s="161">
        <f>G485*(1+L485/100)</f>
        <v>0</v>
      </c>
      <c r="N485" s="161">
        <v>1.9000000000000001E-4</v>
      </c>
      <c r="O485" s="161">
        <f>ROUND(E485*N485,2)</f>
        <v>0.02</v>
      </c>
      <c r="P485" s="161">
        <v>0</v>
      </c>
      <c r="Q485" s="161">
        <f>ROUND(E485*P485,2)</f>
        <v>0</v>
      </c>
      <c r="R485" s="161"/>
      <c r="S485" s="161" t="s">
        <v>245</v>
      </c>
      <c r="T485" s="161" t="s">
        <v>131</v>
      </c>
      <c r="U485" s="161">
        <v>0.495</v>
      </c>
      <c r="V485" s="161">
        <f>ROUND(E485*U485,2)</f>
        <v>45.32</v>
      </c>
      <c r="W485" s="161"/>
      <c r="X485" s="161" t="s">
        <v>161</v>
      </c>
      <c r="Y485" s="151"/>
      <c r="Z485" s="151"/>
      <c r="AA485" s="151"/>
      <c r="AB485" s="151"/>
      <c r="AC485" s="151"/>
      <c r="AD485" s="151"/>
      <c r="AE485" s="151"/>
      <c r="AF485" s="151"/>
      <c r="AG485" s="151" t="s">
        <v>162</v>
      </c>
      <c r="AH485" s="151"/>
      <c r="AI485" s="151"/>
      <c r="AJ485" s="151"/>
      <c r="AK485" s="151"/>
      <c r="AL485" s="151"/>
      <c r="AM485" s="151"/>
      <c r="AN485" s="151"/>
      <c r="AO485" s="151"/>
      <c r="AP485" s="151"/>
      <c r="AQ485" s="151"/>
      <c r="AR485" s="151"/>
      <c r="AS485" s="151"/>
      <c r="AT485" s="151"/>
      <c r="AU485" s="151"/>
      <c r="AV485" s="151"/>
      <c r="AW485" s="151"/>
      <c r="AX485" s="151"/>
      <c r="AY485" s="151"/>
      <c r="AZ485" s="151"/>
      <c r="BA485" s="151"/>
      <c r="BB485" s="151"/>
      <c r="BC485" s="151"/>
      <c r="BD485" s="151"/>
      <c r="BE485" s="151"/>
      <c r="BF485" s="151"/>
      <c r="BG485" s="151"/>
      <c r="BH485" s="151"/>
    </row>
    <row r="486" spans="1:60" outlineLevel="1" x14ac:dyDescent="0.2">
      <c r="A486" s="158"/>
      <c r="B486" s="159"/>
      <c r="C486" s="196" t="s">
        <v>334</v>
      </c>
      <c r="D486" s="189"/>
      <c r="E486" s="190">
        <v>83.307500000000005</v>
      </c>
      <c r="F486" s="161"/>
      <c r="G486" s="161"/>
      <c r="H486" s="161"/>
      <c r="I486" s="161"/>
      <c r="J486" s="161"/>
      <c r="K486" s="161"/>
      <c r="L486" s="161"/>
      <c r="M486" s="161"/>
      <c r="N486" s="161"/>
      <c r="O486" s="161"/>
      <c r="P486" s="161"/>
      <c r="Q486" s="161"/>
      <c r="R486" s="161"/>
      <c r="S486" s="161"/>
      <c r="T486" s="161"/>
      <c r="U486" s="161"/>
      <c r="V486" s="161"/>
      <c r="W486" s="161"/>
      <c r="X486" s="161"/>
      <c r="Y486" s="151"/>
      <c r="Z486" s="151"/>
      <c r="AA486" s="151"/>
      <c r="AB486" s="151"/>
      <c r="AC486" s="151"/>
      <c r="AD486" s="151"/>
      <c r="AE486" s="151"/>
      <c r="AF486" s="151"/>
      <c r="AG486" s="151" t="s">
        <v>164</v>
      </c>
      <c r="AH486" s="151">
        <v>0</v>
      </c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  <c r="BE486" s="151"/>
      <c r="BF486" s="151"/>
      <c r="BG486" s="151"/>
      <c r="BH486" s="151"/>
    </row>
    <row r="487" spans="1:60" outlineLevel="1" x14ac:dyDescent="0.2">
      <c r="A487" s="158"/>
      <c r="B487" s="159"/>
      <c r="C487" s="196" t="s">
        <v>335</v>
      </c>
      <c r="D487" s="189"/>
      <c r="E487" s="190">
        <v>8.25</v>
      </c>
      <c r="F487" s="161"/>
      <c r="G487" s="161"/>
      <c r="H487" s="161"/>
      <c r="I487" s="161"/>
      <c r="J487" s="161"/>
      <c r="K487" s="161"/>
      <c r="L487" s="161"/>
      <c r="M487" s="161"/>
      <c r="N487" s="161"/>
      <c r="O487" s="161"/>
      <c r="P487" s="161"/>
      <c r="Q487" s="161"/>
      <c r="R487" s="161"/>
      <c r="S487" s="161"/>
      <c r="T487" s="161"/>
      <c r="U487" s="161"/>
      <c r="V487" s="161"/>
      <c r="W487" s="161"/>
      <c r="X487" s="161"/>
      <c r="Y487" s="151"/>
      <c r="Z487" s="151"/>
      <c r="AA487" s="151"/>
      <c r="AB487" s="151"/>
      <c r="AC487" s="151"/>
      <c r="AD487" s="151"/>
      <c r="AE487" s="151"/>
      <c r="AF487" s="151"/>
      <c r="AG487" s="151" t="s">
        <v>164</v>
      </c>
      <c r="AH487" s="151">
        <v>0</v>
      </c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  <c r="BE487" s="151"/>
      <c r="BF487" s="151"/>
      <c r="BG487" s="151"/>
      <c r="BH487" s="151"/>
    </row>
    <row r="488" spans="1:60" x14ac:dyDescent="0.2">
      <c r="A488" s="164" t="s">
        <v>125</v>
      </c>
      <c r="B488" s="165" t="s">
        <v>91</v>
      </c>
      <c r="C488" s="183" t="s">
        <v>92</v>
      </c>
      <c r="D488" s="166"/>
      <c r="E488" s="167"/>
      <c r="F488" s="168"/>
      <c r="G488" s="169">
        <f>SUMIF(AG489:AG495,"&lt;&gt;NOR",G489:G495)</f>
        <v>0</v>
      </c>
      <c r="H488" s="163"/>
      <c r="I488" s="163">
        <f>SUM(I489:I495)</f>
        <v>0</v>
      </c>
      <c r="J488" s="163"/>
      <c r="K488" s="163">
        <f>SUM(K489:K495)</f>
        <v>0</v>
      </c>
      <c r="L488" s="163"/>
      <c r="M488" s="163">
        <f>SUM(M489:M495)</f>
        <v>0</v>
      </c>
      <c r="N488" s="163"/>
      <c r="O488" s="163">
        <f>SUM(O489:O495)</f>
        <v>6.0000000000000005E-2</v>
      </c>
      <c r="P488" s="163"/>
      <c r="Q488" s="163">
        <f>SUM(Q489:Q495)</f>
        <v>0</v>
      </c>
      <c r="R488" s="163"/>
      <c r="S488" s="163"/>
      <c r="T488" s="163"/>
      <c r="U488" s="163"/>
      <c r="V488" s="163">
        <f>SUM(V489:V495)</f>
        <v>13.77</v>
      </c>
      <c r="W488" s="163"/>
      <c r="X488" s="163"/>
      <c r="AG488" t="s">
        <v>126</v>
      </c>
    </row>
    <row r="489" spans="1:60" outlineLevel="1" x14ac:dyDescent="0.2">
      <c r="A489" s="170">
        <v>193</v>
      </c>
      <c r="B489" s="171" t="s">
        <v>790</v>
      </c>
      <c r="C489" s="185" t="s">
        <v>791</v>
      </c>
      <c r="D489" s="172" t="s">
        <v>159</v>
      </c>
      <c r="E489" s="173">
        <v>102.416</v>
      </c>
      <c r="F489" s="174"/>
      <c r="G489" s="175">
        <f>ROUND(E489*F489,2)</f>
        <v>0</v>
      </c>
      <c r="H489" s="162"/>
      <c r="I489" s="161">
        <f>ROUND(E489*H489,2)</f>
        <v>0</v>
      </c>
      <c r="J489" s="162"/>
      <c r="K489" s="161">
        <f>ROUND(E489*J489,2)</f>
        <v>0</v>
      </c>
      <c r="L489" s="161">
        <v>21</v>
      </c>
      <c r="M489" s="161">
        <f>G489*(1+L489/100)</f>
        <v>0</v>
      </c>
      <c r="N489" s="161">
        <v>6.9999999999999994E-5</v>
      </c>
      <c r="O489" s="161">
        <f>ROUND(E489*N489,2)</f>
        <v>0.01</v>
      </c>
      <c r="P489" s="161">
        <v>0</v>
      </c>
      <c r="Q489" s="161">
        <f>ROUND(E489*P489,2)</f>
        <v>0</v>
      </c>
      <c r="R489" s="161"/>
      <c r="S489" s="161" t="s">
        <v>130</v>
      </c>
      <c r="T489" s="161" t="s">
        <v>160</v>
      </c>
      <c r="U489" s="161">
        <v>3.2480000000000002E-2</v>
      </c>
      <c r="V489" s="161">
        <f>ROUND(E489*U489,2)</f>
        <v>3.33</v>
      </c>
      <c r="W489" s="161"/>
      <c r="X489" s="161" t="s">
        <v>161</v>
      </c>
      <c r="Y489" s="151"/>
      <c r="Z489" s="151"/>
      <c r="AA489" s="151"/>
      <c r="AB489" s="151"/>
      <c r="AC489" s="151"/>
      <c r="AD489" s="151"/>
      <c r="AE489" s="151"/>
      <c r="AF489" s="151"/>
      <c r="AG489" s="151" t="s">
        <v>162</v>
      </c>
      <c r="AH489" s="151"/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  <c r="BE489" s="151"/>
      <c r="BF489" s="151"/>
      <c r="BG489" s="151"/>
      <c r="BH489" s="151"/>
    </row>
    <row r="490" spans="1:60" outlineLevel="1" x14ac:dyDescent="0.2">
      <c r="A490" s="158"/>
      <c r="B490" s="159"/>
      <c r="C490" s="196" t="s">
        <v>792</v>
      </c>
      <c r="D490" s="189"/>
      <c r="E490" s="190">
        <v>102.416</v>
      </c>
      <c r="F490" s="161"/>
      <c r="G490" s="161"/>
      <c r="H490" s="161"/>
      <c r="I490" s="161"/>
      <c r="J490" s="161"/>
      <c r="K490" s="161"/>
      <c r="L490" s="161"/>
      <c r="M490" s="161"/>
      <c r="N490" s="161"/>
      <c r="O490" s="161"/>
      <c r="P490" s="161"/>
      <c r="Q490" s="161"/>
      <c r="R490" s="161"/>
      <c r="S490" s="161"/>
      <c r="T490" s="161"/>
      <c r="U490" s="161"/>
      <c r="V490" s="161"/>
      <c r="W490" s="161"/>
      <c r="X490" s="161"/>
      <c r="Y490" s="151"/>
      <c r="Z490" s="151"/>
      <c r="AA490" s="151"/>
      <c r="AB490" s="151"/>
      <c r="AC490" s="151"/>
      <c r="AD490" s="151"/>
      <c r="AE490" s="151"/>
      <c r="AF490" s="151"/>
      <c r="AG490" s="151" t="s">
        <v>164</v>
      </c>
      <c r="AH490" s="151">
        <v>5</v>
      </c>
      <c r="AI490" s="151"/>
      <c r="AJ490" s="151"/>
      <c r="AK490" s="151"/>
      <c r="AL490" s="151"/>
      <c r="AM490" s="151"/>
      <c r="AN490" s="151"/>
      <c r="AO490" s="151"/>
      <c r="AP490" s="151"/>
      <c r="AQ490" s="151"/>
      <c r="AR490" s="151"/>
      <c r="AS490" s="151"/>
      <c r="AT490" s="151"/>
      <c r="AU490" s="151"/>
      <c r="AV490" s="151"/>
      <c r="AW490" s="151"/>
      <c r="AX490" s="151"/>
      <c r="AY490" s="151"/>
      <c r="AZ490" s="151"/>
      <c r="BA490" s="151"/>
      <c r="BB490" s="151"/>
      <c r="BC490" s="151"/>
      <c r="BD490" s="151"/>
      <c r="BE490" s="151"/>
      <c r="BF490" s="151"/>
      <c r="BG490" s="151"/>
      <c r="BH490" s="151"/>
    </row>
    <row r="491" spans="1:60" outlineLevel="1" x14ac:dyDescent="0.2">
      <c r="A491" s="170">
        <v>194</v>
      </c>
      <c r="B491" s="171" t="s">
        <v>793</v>
      </c>
      <c r="C491" s="185" t="s">
        <v>794</v>
      </c>
      <c r="D491" s="172" t="s">
        <v>159</v>
      </c>
      <c r="E491" s="173">
        <v>102.416</v>
      </c>
      <c r="F491" s="174"/>
      <c r="G491" s="175">
        <f>ROUND(E491*F491,2)</f>
        <v>0</v>
      </c>
      <c r="H491" s="162"/>
      <c r="I491" s="161">
        <f>ROUND(E491*H491,2)</f>
        <v>0</v>
      </c>
      <c r="J491" s="162"/>
      <c r="K491" s="161">
        <f>ROUND(E491*J491,2)</f>
        <v>0</v>
      </c>
      <c r="L491" s="161">
        <v>21</v>
      </c>
      <c r="M491" s="161">
        <f>G491*(1+L491/100)</f>
        <v>0</v>
      </c>
      <c r="N491" s="161">
        <v>4.6000000000000001E-4</v>
      </c>
      <c r="O491" s="161">
        <f>ROUND(E491*N491,2)</f>
        <v>0.05</v>
      </c>
      <c r="P491" s="161">
        <v>0</v>
      </c>
      <c r="Q491" s="161">
        <f>ROUND(E491*P491,2)</f>
        <v>0</v>
      </c>
      <c r="R491" s="161"/>
      <c r="S491" s="161" t="s">
        <v>130</v>
      </c>
      <c r="T491" s="161" t="s">
        <v>160</v>
      </c>
      <c r="U491" s="161">
        <v>0.10191</v>
      </c>
      <c r="V491" s="161">
        <f>ROUND(E491*U491,2)</f>
        <v>10.44</v>
      </c>
      <c r="W491" s="161"/>
      <c r="X491" s="161" t="s">
        <v>161</v>
      </c>
      <c r="Y491" s="151"/>
      <c r="Z491" s="151"/>
      <c r="AA491" s="151"/>
      <c r="AB491" s="151"/>
      <c r="AC491" s="151"/>
      <c r="AD491" s="151"/>
      <c r="AE491" s="151"/>
      <c r="AF491" s="151"/>
      <c r="AG491" s="151" t="s">
        <v>162</v>
      </c>
      <c r="AH491" s="151"/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  <c r="BE491" s="151"/>
      <c r="BF491" s="151"/>
      <c r="BG491" s="151"/>
      <c r="BH491" s="151"/>
    </row>
    <row r="492" spans="1:60" outlineLevel="1" x14ac:dyDescent="0.2">
      <c r="A492" s="158"/>
      <c r="B492" s="159"/>
      <c r="C492" s="196" t="s">
        <v>795</v>
      </c>
      <c r="D492" s="189"/>
      <c r="E492" s="190"/>
      <c r="F492" s="161"/>
      <c r="G492" s="161"/>
      <c r="H492" s="161"/>
      <c r="I492" s="161"/>
      <c r="J492" s="161"/>
      <c r="K492" s="161"/>
      <c r="L492" s="161"/>
      <c r="M492" s="161"/>
      <c r="N492" s="161"/>
      <c r="O492" s="161"/>
      <c r="P492" s="161"/>
      <c r="Q492" s="161"/>
      <c r="R492" s="161"/>
      <c r="S492" s="161"/>
      <c r="T492" s="161"/>
      <c r="U492" s="161"/>
      <c r="V492" s="161"/>
      <c r="W492" s="161"/>
      <c r="X492" s="161"/>
      <c r="Y492" s="151"/>
      <c r="Z492" s="151"/>
      <c r="AA492" s="151"/>
      <c r="AB492" s="151"/>
      <c r="AC492" s="151"/>
      <c r="AD492" s="151"/>
      <c r="AE492" s="151"/>
      <c r="AF492" s="151"/>
      <c r="AG492" s="151" t="s">
        <v>164</v>
      </c>
      <c r="AH492" s="151">
        <v>0</v>
      </c>
      <c r="AI492" s="151"/>
      <c r="AJ492" s="151"/>
      <c r="AK492" s="151"/>
      <c r="AL492" s="151"/>
      <c r="AM492" s="151"/>
      <c r="AN492" s="151"/>
      <c r="AO492" s="151"/>
      <c r="AP492" s="151"/>
      <c r="AQ492" s="151"/>
      <c r="AR492" s="151"/>
      <c r="AS492" s="151"/>
      <c r="AT492" s="151"/>
      <c r="AU492" s="151"/>
      <c r="AV492" s="151"/>
      <c r="AW492" s="151"/>
      <c r="AX492" s="151"/>
      <c r="AY492" s="151"/>
      <c r="AZ492" s="151"/>
      <c r="BA492" s="151"/>
      <c r="BB492" s="151"/>
      <c r="BC492" s="151"/>
      <c r="BD492" s="151"/>
      <c r="BE492" s="151"/>
      <c r="BF492" s="151"/>
      <c r="BG492" s="151"/>
      <c r="BH492" s="151"/>
    </row>
    <row r="493" spans="1:60" outlineLevel="1" x14ac:dyDescent="0.2">
      <c r="A493" s="158"/>
      <c r="B493" s="159"/>
      <c r="C493" s="196" t="s">
        <v>796</v>
      </c>
      <c r="D493" s="189"/>
      <c r="E493" s="190">
        <v>59.015999999999998</v>
      </c>
      <c r="F493" s="161"/>
      <c r="G493" s="161"/>
      <c r="H493" s="161"/>
      <c r="I493" s="161"/>
      <c r="J493" s="161"/>
      <c r="K493" s="161"/>
      <c r="L493" s="161"/>
      <c r="M493" s="161"/>
      <c r="N493" s="161"/>
      <c r="O493" s="161"/>
      <c r="P493" s="161"/>
      <c r="Q493" s="161"/>
      <c r="R493" s="161"/>
      <c r="S493" s="161"/>
      <c r="T493" s="161"/>
      <c r="U493" s="161"/>
      <c r="V493" s="161"/>
      <c r="W493" s="161"/>
      <c r="X493" s="161"/>
      <c r="Y493" s="151"/>
      <c r="Z493" s="151"/>
      <c r="AA493" s="151"/>
      <c r="AB493" s="151"/>
      <c r="AC493" s="151"/>
      <c r="AD493" s="151"/>
      <c r="AE493" s="151"/>
      <c r="AF493" s="151"/>
      <c r="AG493" s="151" t="s">
        <v>164</v>
      </c>
      <c r="AH493" s="151">
        <v>5</v>
      </c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  <c r="BE493" s="151"/>
      <c r="BF493" s="151"/>
      <c r="BG493" s="151"/>
      <c r="BH493" s="151"/>
    </row>
    <row r="494" spans="1:60" outlineLevel="1" x14ac:dyDescent="0.2">
      <c r="A494" s="158"/>
      <c r="B494" s="159"/>
      <c r="C494" s="196" t="s">
        <v>797</v>
      </c>
      <c r="D494" s="189"/>
      <c r="E494" s="190"/>
      <c r="F494" s="161"/>
      <c r="G494" s="161"/>
      <c r="H494" s="161"/>
      <c r="I494" s="161"/>
      <c r="J494" s="161"/>
      <c r="K494" s="161"/>
      <c r="L494" s="161"/>
      <c r="M494" s="161"/>
      <c r="N494" s="161"/>
      <c r="O494" s="161"/>
      <c r="P494" s="161"/>
      <c r="Q494" s="161"/>
      <c r="R494" s="161"/>
      <c r="S494" s="161"/>
      <c r="T494" s="161"/>
      <c r="U494" s="161"/>
      <c r="V494" s="161"/>
      <c r="W494" s="161"/>
      <c r="X494" s="161"/>
      <c r="Y494" s="151"/>
      <c r="Z494" s="151"/>
      <c r="AA494" s="151"/>
      <c r="AB494" s="151"/>
      <c r="AC494" s="151"/>
      <c r="AD494" s="151"/>
      <c r="AE494" s="151"/>
      <c r="AF494" s="151"/>
      <c r="AG494" s="151" t="s">
        <v>164</v>
      </c>
      <c r="AH494" s="151">
        <v>0</v>
      </c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  <c r="BE494" s="151"/>
      <c r="BF494" s="151"/>
      <c r="BG494" s="151"/>
      <c r="BH494" s="151"/>
    </row>
    <row r="495" spans="1:60" outlineLevel="1" x14ac:dyDescent="0.2">
      <c r="A495" s="158"/>
      <c r="B495" s="159"/>
      <c r="C495" s="196" t="s">
        <v>798</v>
      </c>
      <c r="D495" s="189"/>
      <c r="E495" s="190">
        <v>43.4</v>
      </c>
      <c r="F495" s="161"/>
      <c r="G495" s="161"/>
      <c r="H495" s="161"/>
      <c r="I495" s="161"/>
      <c r="J495" s="161"/>
      <c r="K495" s="161"/>
      <c r="L495" s="161"/>
      <c r="M495" s="161"/>
      <c r="N495" s="161"/>
      <c r="O495" s="161"/>
      <c r="P495" s="161"/>
      <c r="Q495" s="161"/>
      <c r="R495" s="161"/>
      <c r="S495" s="161"/>
      <c r="T495" s="161"/>
      <c r="U495" s="161"/>
      <c r="V495" s="161"/>
      <c r="W495" s="161"/>
      <c r="X495" s="161"/>
      <c r="Y495" s="151"/>
      <c r="Z495" s="151"/>
      <c r="AA495" s="151"/>
      <c r="AB495" s="151"/>
      <c r="AC495" s="151"/>
      <c r="AD495" s="151"/>
      <c r="AE495" s="151"/>
      <c r="AF495" s="151"/>
      <c r="AG495" s="151" t="s">
        <v>164</v>
      </c>
      <c r="AH495" s="151">
        <v>0</v>
      </c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  <c r="BE495" s="151"/>
      <c r="BF495" s="151"/>
      <c r="BG495" s="151"/>
      <c r="BH495" s="151"/>
    </row>
    <row r="496" spans="1:60" x14ac:dyDescent="0.2">
      <c r="A496" s="164" t="s">
        <v>125</v>
      </c>
      <c r="B496" s="165" t="s">
        <v>93</v>
      </c>
      <c r="C496" s="183" t="s">
        <v>94</v>
      </c>
      <c r="D496" s="166"/>
      <c r="E496" s="167"/>
      <c r="F496" s="168"/>
      <c r="G496" s="169">
        <f>SUMIF(AG497:AG498,"&lt;&gt;NOR",G497:G498)</f>
        <v>0</v>
      </c>
      <c r="H496" s="163"/>
      <c r="I496" s="163">
        <f>SUM(I497:I498)</f>
        <v>0</v>
      </c>
      <c r="J496" s="163"/>
      <c r="K496" s="163">
        <f>SUM(K497:K498)</f>
        <v>0</v>
      </c>
      <c r="L496" s="163"/>
      <c r="M496" s="163">
        <f>SUM(M497:M498)</f>
        <v>0</v>
      </c>
      <c r="N496" s="163"/>
      <c r="O496" s="163">
        <f>SUM(O497:O498)</f>
        <v>0</v>
      </c>
      <c r="P496" s="163"/>
      <c r="Q496" s="163">
        <f>SUM(Q497:Q498)</f>
        <v>0</v>
      </c>
      <c r="R496" s="163"/>
      <c r="S496" s="163"/>
      <c r="T496" s="163"/>
      <c r="U496" s="163"/>
      <c r="V496" s="163">
        <f>SUM(V497:V498)</f>
        <v>0</v>
      </c>
      <c r="W496" s="163"/>
      <c r="X496" s="163"/>
      <c r="AG496" t="s">
        <v>126</v>
      </c>
    </row>
    <row r="497" spans="1:60" outlineLevel="1" x14ac:dyDescent="0.2">
      <c r="A497" s="176">
        <v>195</v>
      </c>
      <c r="B497" s="177" t="s">
        <v>799</v>
      </c>
      <c r="C497" s="184" t="s">
        <v>800</v>
      </c>
      <c r="D497" s="178" t="s">
        <v>375</v>
      </c>
      <c r="E497" s="179">
        <v>1</v>
      </c>
      <c r="F497" s="180"/>
      <c r="G497" s="181">
        <f>ROUND(E497*F497,2)</f>
        <v>0</v>
      </c>
      <c r="H497" s="162"/>
      <c r="I497" s="161">
        <f>ROUND(E497*H497,2)</f>
        <v>0</v>
      </c>
      <c r="J497" s="162"/>
      <c r="K497" s="161">
        <f>ROUND(E497*J497,2)</f>
        <v>0</v>
      </c>
      <c r="L497" s="161">
        <v>21</v>
      </c>
      <c r="M497" s="161">
        <f>G497*(1+L497/100)</f>
        <v>0</v>
      </c>
      <c r="N497" s="161">
        <v>0</v>
      </c>
      <c r="O497" s="161">
        <f>ROUND(E497*N497,2)</f>
        <v>0</v>
      </c>
      <c r="P497" s="161">
        <v>0</v>
      </c>
      <c r="Q497" s="161">
        <f>ROUND(E497*P497,2)</f>
        <v>0</v>
      </c>
      <c r="R497" s="161"/>
      <c r="S497" s="161" t="s">
        <v>245</v>
      </c>
      <c r="T497" s="161" t="s">
        <v>131</v>
      </c>
      <c r="U497" s="161">
        <v>0</v>
      </c>
      <c r="V497" s="161">
        <f>ROUND(E497*U497,2)</f>
        <v>0</v>
      </c>
      <c r="W497" s="161"/>
      <c r="X497" s="161" t="s">
        <v>161</v>
      </c>
      <c r="Y497" s="151"/>
      <c r="Z497" s="151"/>
      <c r="AA497" s="151"/>
      <c r="AB497" s="151"/>
      <c r="AC497" s="151"/>
      <c r="AD497" s="151"/>
      <c r="AE497" s="151"/>
      <c r="AF497" s="151"/>
      <c r="AG497" s="151" t="s">
        <v>162</v>
      </c>
      <c r="AH497" s="151"/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  <c r="BE497" s="151"/>
      <c r="BF497" s="151"/>
      <c r="BG497" s="151"/>
      <c r="BH497" s="151"/>
    </row>
    <row r="498" spans="1:60" outlineLevel="1" x14ac:dyDescent="0.2">
      <c r="A498" s="176">
        <v>196</v>
      </c>
      <c r="B498" s="177" t="s">
        <v>801</v>
      </c>
      <c r="C498" s="184" t="s">
        <v>802</v>
      </c>
      <c r="D498" s="178" t="s">
        <v>375</v>
      </c>
      <c r="E498" s="179">
        <v>1</v>
      </c>
      <c r="F498" s="180"/>
      <c r="G498" s="181">
        <f>ROUND(E498*F498,2)</f>
        <v>0</v>
      </c>
      <c r="H498" s="162"/>
      <c r="I498" s="161">
        <f>ROUND(E498*H498,2)</f>
        <v>0</v>
      </c>
      <c r="J498" s="162"/>
      <c r="K498" s="161">
        <f>ROUND(E498*J498,2)</f>
        <v>0</v>
      </c>
      <c r="L498" s="161">
        <v>21</v>
      </c>
      <c r="M498" s="161">
        <f>G498*(1+L498/100)</f>
        <v>0</v>
      </c>
      <c r="N498" s="161">
        <v>0</v>
      </c>
      <c r="O498" s="161">
        <f>ROUND(E498*N498,2)</f>
        <v>0</v>
      </c>
      <c r="P498" s="161">
        <v>0</v>
      </c>
      <c r="Q498" s="161">
        <f>ROUND(E498*P498,2)</f>
        <v>0</v>
      </c>
      <c r="R498" s="161"/>
      <c r="S498" s="161" t="s">
        <v>245</v>
      </c>
      <c r="T498" s="161" t="s">
        <v>131</v>
      </c>
      <c r="U498" s="161">
        <v>0</v>
      </c>
      <c r="V498" s="161">
        <f>ROUND(E498*U498,2)</f>
        <v>0</v>
      </c>
      <c r="W498" s="161"/>
      <c r="X498" s="161" t="s">
        <v>161</v>
      </c>
      <c r="Y498" s="151"/>
      <c r="Z498" s="151"/>
      <c r="AA498" s="151"/>
      <c r="AB498" s="151"/>
      <c r="AC498" s="151"/>
      <c r="AD498" s="151"/>
      <c r="AE498" s="151"/>
      <c r="AF498" s="151"/>
      <c r="AG498" s="151" t="s">
        <v>162</v>
      </c>
      <c r="AH498" s="151"/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  <c r="BE498" s="151"/>
      <c r="BF498" s="151"/>
      <c r="BG498" s="151"/>
      <c r="BH498" s="151"/>
    </row>
    <row r="499" spans="1:60" x14ac:dyDescent="0.2">
      <c r="A499" s="164" t="s">
        <v>125</v>
      </c>
      <c r="B499" s="165" t="s">
        <v>95</v>
      </c>
      <c r="C499" s="183" t="s">
        <v>96</v>
      </c>
      <c r="D499" s="166"/>
      <c r="E499" s="167"/>
      <c r="F499" s="168"/>
      <c r="G499" s="169">
        <f>SUMIF(AG500:AG504,"&lt;&gt;NOR",G500:G504)</f>
        <v>0</v>
      </c>
      <c r="H499" s="163"/>
      <c r="I499" s="163">
        <f>SUM(I500:I504)</f>
        <v>0</v>
      </c>
      <c r="J499" s="163"/>
      <c r="K499" s="163">
        <f>SUM(K500:K504)</f>
        <v>0</v>
      </c>
      <c r="L499" s="163"/>
      <c r="M499" s="163">
        <f>SUM(M500:M504)</f>
        <v>0</v>
      </c>
      <c r="N499" s="163"/>
      <c r="O499" s="163">
        <f>SUM(O500:O504)</f>
        <v>0</v>
      </c>
      <c r="P499" s="163"/>
      <c r="Q499" s="163">
        <f>SUM(Q500:Q504)</f>
        <v>0</v>
      </c>
      <c r="R499" s="163"/>
      <c r="S499" s="163"/>
      <c r="T499" s="163"/>
      <c r="U499" s="163"/>
      <c r="V499" s="163">
        <f>SUM(V500:V504)</f>
        <v>224.14</v>
      </c>
      <c r="W499" s="163"/>
      <c r="X499" s="163"/>
      <c r="AG499" t="s">
        <v>126</v>
      </c>
    </row>
    <row r="500" spans="1:60" outlineLevel="1" x14ac:dyDescent="0.2">
      <c r="A500" s="176">
        <v>197</v>
      </c>
      <c r="B500" s="177" t="s">
        <v>803</v>
      </c>
      <c r="C500" s="184" t="s">
        <v>804</v>
      </c>
      <c r="D500" s="178" t="s">
        <v>215</v>
      </c>
      <c r="E500" s="179">
        <v>108.70292999999999</v>
      </c>
      <c r="F500" s="180"/>
      <c r="G500" s="181">
        <f>ROUND(E500*F500,2)</f>
        <v>0</v>
      </c>
      <c r="H500" s="162"/>
      <c r="I500" s="161">
        <f>ROUND(E500*H500,2)</f>
        <v>0</v>
      </c>
      <c r="J500" s="162"/>
      <c r="K500" s="161">
        <f>ROUND(E500*J500,2)</f>
        <v>0</v>
      </c>
      <c r="L500" s="161">
        <v>21</v>
      </c>
      <c r="M500" s="161">
        <f>G500*(1+L500/100)</f>
        <v>0</v>
      </c>
      <c r="N500" s="161">
        <v>0</v>
      </c>
      <c r="O500" s="161">
        <f>ROUND(E500*N500,2)</f>
        <v>0</v>
      </c>
      <c r="P500" s="161">
        <v>0</v>
      </c>
      <c r="Q500" s="161">
        <f>ROUND(E500*P500,2)</f>
        <v>0</v>
      </c>
      <c r="R500" s="161"/>
      <c r="S500" s="161" t="s">
        <v>130</v>
      </c>
      <c r="T500" s="161" t="s">
        <v>160</v>
      </c>
      <c r="U500" s="161">
        <v>0.49</v>
      </c>
      <c r="V500" s="161">
        <f>ROUND(E500*U500,2)</f>
        <v>53.26</v>
      </c>
      <c r="W500" s="161"/>
      <c r="X500" s="161" t="s">
        <v>805</v>
      </c>
      <c r="Y500" s="151"/>
      <c r="Z500" s="151"/>
      <c r="AA500" s="151"/>
      <c r="AB500" s="151"/>
      <c r="AC500" s="151"/>
      <c r="AD500" s="151"/>
      <c r="AE500" s="151"/>
      <c r="AF500" s="151"/>
      <c r="AG500" s="151" t="s">
        <v>806</v>
      </c>
      <c r="AH500" s="151"/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  <c r="BE500" s="151"/>
      <c r="BF500" s="151"/>
      <c r="BG500" s="151"/>
      <c r="BH500" s="151"/>
    </row>
    <row r="501" spans="1:60" outlineLevel="1" x14ac:dyDescent="0.2">
      <c r="A501" s="176">
        <v>198</v>
      </c>
      <c r="B501" s="177" t="s">
        <v>807</v>
      </c>
      <c r="C501" s="184" t="s">
        <v>808</v>
      </c>
      <c r="D501" s="178" t="s">
        <v>215</v>
      </c>
      <c r="E501" s="179">
        <v>1087.02928</v>
      </c>
      <c r="F501" s="180"/>
      <c r="G501" s="181">
        <f>ROUND(E501*F501,2)</f>
        <v>0</v>
      </c>
      <c r="H501" s="162"/>
      <c r="I501" s="161">
        <f>ROUND(E501*H501,2)</f>
        <v>0</v>
      </c>
      <c r="J501" s="162"/>
      <c r="K501" s="161">
        <f>ROUND(E501*J501,2)</f>
        <v>0</v>
      </c>
      <c r="L501" s="161">
        <v>21</v>
      </c>
      <c r="M501" s="161">
        <f>G501*(1+L501/100)</f>
        <v>0</v>
      </c>
      <c r="N501" s="161">
        <v>0</v>
      </c>
      <c r="O501" s="161">
        <f>ROUND(E501*N501,2)</f>
        <v>0</v>
      </c>
      <c r="P501" s="161">
        <v>0</v>
      </c>
      <c r="Q501" s="161">
        <f>ROUND(E501*P501,2)</f>
        <v>0</v>
      </c>
      <c r="R501" s="161"/>
      <c r="S501" s="161" t="s">
        <v>130</v>
      </c>
      <c r="T501" s="161" t="s">
        <v>160</v>
      </c>
      <c r="U501" s="161">
        <v>0</v>
      </c>
      <c r="V501" s="161">
        <f>ROUND(E501*U501,2)</f>
        <v>0</v>
      </c>
      <c r="W501" s="161"/>
      <c r="X501" s="161" t="s">
        <v>805</v>
      </c>
      <c r="Y501" s="151"/>
      <c r="Z501" s="151"/>
      <c r="AA501" s="151"/>
      <c r="AB501" s="151"/>
      <c r="AC501" s="151"/>
      <c r="AD501" s="151"/>
      <c r="AE501" s="151"/>
      <c r="AF501" s="151"/>
      <c r="AG501" s="151" t="s">
        <v>806</v>
      </c>
      <c r="AH501" s="151"/>
      <c r="AI501" s="151"/>
      <c r="AJ501" s="151"/>
      <c r="AK501" s="151"/>
      <c r="AL501" s="151"/>
      <c r="AM501" s="151"/>
      <c r="AN501" s="151"/>
      <c r="AO501" s="151"/>
      <c r="AP501" s="151"/>
      <c r="AQ501" s="151"/>
      <c r="AR501" s="151"/>
      <c r="AS501" s="151"/>
      <c r="AT501" s="151"/>
      <c r="AU501" s="151"/>
      <c r="AV501" s="151"/>
      <c r="AW501" s="151"/>
      <c r="AX501" s="151"/>
      <c r="AY501" s="151"/>
      <c r="AZ501" s="151"/>
      <c r="BA501" s="151"/>
      <c r="BB501" s="151"/>
      <c r="BC501" s="151"/>
      <c r="BD501" s="151"/>
      <c r="BE501" s="151"/>
      <c r="BF501" s="151"/>
      <c r="BG501" s="151"/>
      <c r="BH501" s="151"/>
    </row>
    <row r="502" spans="1:60" outlineLevel="1" x14ac:dyDescent="0.2">
      <c r="A502" s="176">
        <v>199</v>
      </c>
      <c r="B502" s="177" t="s">
        <v>809</v>
      </c>
      <c r="C502" s="184" t="s">
        <v>810</v>
      </c>
      <c r="D502" s="178" t="s">
        <v>215</v>
      </c>
      <c r="E502" s="179">
        <v>108.70292999999999</v>
      </c>
      <c r="F502" s="180"/>
      <c r="G502" s="181">
        <f>ROUND(E502*F502,2)</f>
        <v>0</v>
      </c>
      <c r="H502" s="162"/>
      <c r="I502" s="161">
        <f>ROUND(E502*H502,2)</f>
        <v>0</v>
      </c>
      <c r="J502" s="162"/>
      <c r="K502" s="161">
        <f>ROUND(E502*J502,2)</f>
        <v>0</v>
      </c>
      <c r="L502" s="161">
        <v>21</v>
      </c>
      <c r="M502" s="161">
        <f>G502*(1+L502/100)</f>
        <v>0</v>
      </c>
      <c r="N502" s="161">
        <v>0</v>
      </c>
      <c r="O502" s="161">
        <f>ROUND(E502*N502,2)</f>
        <v>0</v>
      </c>
      <c r="P502" s="161">
        <v>0</v>
      </c>
      <c r="Q502" s="161">
        <f>ROUND(E502*P502,2)</f>
        <v>0</v>
      </c>
      <c r="R502" s="161"/>
      <c r="S502" s="161" t="s">
        <v>130</v>
      </c>
      <c r="T502" s="161" t="s">
        <v>160</v>
      </c>
      <c r="U502" s="161">
        <v>0.94199999999999995</v>
      </c>
      <c r="V502" s="161">
        <f>ROUND(E502*U502,2)</f>
        <v>102.4</v>
      </c>
      <c r="W502" s="161"/>
      <c r="X502" s="161" t="s">
        <v>805</v>
      </c>
      <c r="Y502" s="151"/>
      <c r="Z502" s="151"/>
      <c r="AA502" s="151"/>
      <c r="AB502" s="151"/>
      <c r="AC502" s="151"/>
      <c r="AD502" s="151"/>
      <c r="AE502" s="151"/>
      <c r="AF502" s="151"/>
      <c r="AG502" s="151" t="s">
        <v>806</v>
      </c>
      <c r="AH502" s="151"/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  <c r="BE502" s="151"/>
      <c r="BF502" s="151"/>
      <c r="BG502" s="151"/>
      <c r="BH502" s="151"/>
    </row>
    <row r="503" spans="1:60" ht="22.5" outlineLevel="1" x14ac:dyDescent="0.2">
      <c r="A503" s="176">
        <v>200</v>
      </c>
      <c r="B503" s="177" t="s">
        <v>811</v>
      </c>
      <c r="C503" s="184" t="s">
        <v>812</v>
      </c>
      <c r="D503" s="178" t="s">
        <v>215</v>
      </c>
      <c r="E503" s="179">
        <v>652.21757000000002</v>
      </c>
      <c r="F503" s="180"/>
      <c r="G503" s="181">
        <f>ROUND(E503*F503,2)</f>
        <v>0</v>
      </c>
      <c r="H503" s="162"/>
      <c r="I503" s="161">
        <f>ROUND(E503*H503,2)</f>
        <v>0</v>
      </c>
      <c r="J503" s="162"/>
      <c r="K503" s="161">
        <f>ROUND(E503*J503,2)</f>
        <v>0</v>
      </c>
      <c r="L503" s="161">
        <v>21</v>
      </c>
      <c r="M503" s="161">
        <f>G503*(1+L503/100)</f>
        <v>0</v>
      </c>
      <c r="N503" s="161">
        <v>0</v>
      </c>
      <c r="O503" s="161">
        <f>ROUND(E503*N503,2)</f>
        <v>0</v>
      </c>
      <c r="P503" s="161">
        <v>0</v>
      </c>
      <c r="Q503" s="161">
        <f>ROUND(E503*P503,2)</f>
        <v>0</v>
      </c>
      <c r="R503" s="161"/>
      <c r="S503" s="161" t="s">
        <v>130</v>
      </c>
      <c r="T503" s="161" t="s">
        <v>160</v>
      </c>
      <c r="U503" s="161">
        <v>0.105</v>
      </c>
      <c r="V503" s="161">
        <f>ROUND(E503*U503,2)</f>
        <v>68.48</v>
      </c>
      <c r="W503" s="161"/>
      <c r="X503" s="161" t="s">
        <v>805</v>
      </c>
      <c r="Y503" s="151"/>
      <c r="Z503" s="151"/>
      <c r="AA503" s="151"/>
      <c r="AB503" s="151"/>
      <c r="AC503" s="151"/>
      <c r="AD503" s="151"/>
      <c r="AE503" s="151"/>
      <c r="AF503" s="151"/>
      <c r="AG503" s="151" t="s">
        <v>806</v>
      </c>
      <c r="AH503" s="151"/>
      <c r="AI503" s="151"/>
      <c r="AJ503" s="151"/>
      <c r="AK503" s="151"/>
      <c r="AL503" s="151"/>
      <c r="AM503" s="151"/>
      <c r="AN503" s="151"/>
      <c r="AO503" s="151"/>
      <c r="AP503" s="151"/>
      <c r="AQ503" s="151"/>
      <c r="AR503" s="151"/>
      <c r="AS503" s="151"/>
      <c r="AT503" s="151"/>
      <c r="AU503" s="151"/>
      <c r="AV503" s="151"/>
      <c r="AW503" s="151"/>
      <c r="AX503" s="151"/>
      <c r="AY503" s="151"/>
      <c r="AZ503" s="151"/>
      <c r="BA503" s="151"/>
      <c r="BB503" s="151"/>
      <c r="BC503" s="151"/>
      <c r="BD503" s="151"/>
      <c r="BE503" s="151"/>
      <c r="BF503" s="151"/>
      <c r="BG503" s="151"/>
      <c r="BH503" s="151"/>
    </row>
    <row r="504" spans="1:60" outlineLevel="1" x14ac:dyDescent="0.2">
      <c r="A504" s="170">
        <v>201</v>
      </c>
      <c r="B504" s="171" t="s">
        <v>813</v>
      </c>
      <c r="C504" s="185" t="s">
        <v>814</v>
      </c>
      <c r="D504" s="172" t="s">
        <v>215</v>
      </c>
      <c r="E504" s="173">
        <v>108.70292999999999</v>
      </c>
      <c r="F504" s="174"/>
      <c r="G504" s="175">
        <f>ROUND(E504*F504,2)</f>
        <v>0</v>
      </c>
      <c r="H504" s="162"/>
      <c r="I504" s="161">
        <f>ROUND(E504*H504,2)</f>
        <v>0</v>
      </c>
      <c r="J504" s="162"/>
      <c r="K504" s="161">
        <f>ROUND(E504*J504,2)</f>
        <v>0</v>
      </c>
      <c r="L504" s="161">
        <v>21</v>
      </c>
      <c r="M504" s="161">
        <f>G504*(1+L504/100)</f>
        <v>0</v>
      </c>
      <c r="N504" s="161">
        <v>0</v>
      </c>
      <c r="O504" s="161">
        <f>ROUND(E504*N504,2)</f>
        <v>0</v>
      </c>
      <c r="P504" s="161">
        <v>0</v>
      </c>
      <c r="Q504" s="161">
        <f>ROUND(E504*P504,2)</f>
        <v>0</v>
      </c>
      <c r="R504" s="161"/>
      <c r="S504" s="161" t="s">
        <v>130</v>
      </c>
      <c r="T504" s="161" t="s">
        <v>160</v>
      </c>
      <c r="U504" s="161">
        <v>0</v>
      </c>
      <c r="V504" s="161">
        <f>ROUND(E504*U504,2)</f>
        <v>0</v>
      </c>
      <c r="W504" s="161"/>
      <c r="X504" s="161" t="s">
        <v>805</v>
      </c>
      <c r="Y504" s="151"/>
      <c r="Z504" s="151"/>
      <c r="AA504" s="151"/>
      <c r="AB504" s="151"/>
      <c r="AC504" s="151"/>
      <c r="AD504" s="151"/>
      <c r="AE504" s="151"/>
      <c r="AF504" s="151"/>
      <c r="AG504" s="151" t="s">
        <v>806</v>
      </c>
      <c r="AH504" s="151"/>
      <c r="AI504" s="151"/>
      <c r="AJ504" s="151"/>
      <c r="AK504" s="151"/>
      <c r="AL504" s="151"/>
      <c r="AM504" s="151"/>
      <c r="AN504" s="151"/>
      <c r="AO504" s="151"/>
      <c r="AP504" s="151"/>
      <c r="AQ504" s="151"/>
      <c r="AR504" s="151"/>
      <c r="AS504" s="151"/>
      <c r="AT504" s="151"/>
      <c r="AU504" s="151"/>
      <c r="AV504" s="151"/>
      <c r="AW504" s="151"/>
      <c r="AX504" s="151"/>
      <c r="AY504" s="151"/>
      <c r="AZ504" s="151"/>
      <c r="BA504" s="151"/>
      <c r="BB504" s="151"/>
      <c r="BC504" s="151"/>
      <c r="BD504" s="151"/>
      <c r="BE504" s="151"/>
      <c r="BF504" s="151"/>
      <c r="BG504" s="151"/>
      <c r="BH504" s="151"/>
    </row>
    <row r="505" spans="1:60" x14ac:dyDescent="0.2">
      <c r="A505" s="3"/>
      <c r="B505" s="4"/>
      <c r="C505" s="186"/>
      <c r="D505" s="6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AE505">
        <v>15</v>
      </c>
      <c r="AF505">
        <v>21</v>
      </c>
      <c r="AG505" t="s">
        <v>112</v>
      </c>
    </row>
    <row r="506" spans="1:60" x14ac:dyDescent="0.2">
      <c r="A506" s="154"/>
      <c r="B506" s="155" t="s">
        <v>31</v>
      </c>
      <c r="C506" s="187"/>
      <c r="D506" s="156"/>
      <c r="E506" s="157"/>
      <c r="F506" s="157"/>
      <c r="G506" s="182">
        <f>G8+G37+G58+G77+G93+G111+G175+G226+G245+G247+G287+G289+G308+G328+G354+G357+G359+G400+G427+G442+G488+G496+G499</f>
        <v>0</v>
      </c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AE506">
        <f>SUMIF(L7:L504,AE505,G7:G504)</f>
        <v>0</v>
      </c>
      <c r="AF506">
        <f>SUMIF(L7:L504,AF505,G7:G504)</f>
        <v>0</v>
      </c>
      <c r="AG506" t="s">
        <v>153</v>
      </c>
    </row>
    <row r="507" spans="1:60" x14ac:dyDescent="0.2">
      <c r="A507" s="3"/>
      <c r="B507" s="4"/>
      <c r="C507" s="186"/>
      <c r="D507" s="6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60" x14ac:dyDescent="0.2">
      <c r="A508" s="3"/>
      <c r="B508" s="4"/>
      <c r="C508" s="186"/>
      <c r="D508" s="6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60" x14ac:dyDescent="0.2">
      <c r="A509" s="262" t="s">
        <v>154</v>
      </c>
      <c r="B509" s="262"/>
      <c r="C509" s="263"/>
      <c r="D509" s="6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60" x14ac:dyDescent="0.2">
      <c r="A510" s="264"/>
      <c r="B510" s="265"/>
      <c r="C510" s="266"/>
      <c r="D510" s="265"/>
      <c r="E510" s="265"/>
      <c r="F510" s="265"/>
      <c r="G510" s="267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AG510" t="s">
        <v>155</v>
      </c>
    </row>
    <row r="511" spans="1:60" x14ac:dyDescent="0.2">
      <c r="A511" s="268"/>
      <c r="B511" s="269"/>
      <c r="C511" s="270"/>
      <c r="D511" s="269"/>
      <c r="E511" s="269"/>
      <c r="F511" s="269"/>
      <c r="G511" s="271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60" x14ac:dyDescent="0.2">
      <c r="A512" s="268"/>
      <c r="B512" s="269"/>
      <c r="C512" s="270"/>
      <c r="D512" s="269"/>
      <c r="E512" s="269"/>
      <c r="F512" s="269"/>
      <c r="G512" s="271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33" x14ac:dyDescent="0.2">
      <c r="A513" s="268"/>
      <c r="B513" s="269"/>
      <c r="C513" s="270"/>
      <c r="D513" s="269"/>
      <c r="E513" s="269"/>
      <c r="F513" s="269"/>
      <c r="G513" s="271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33" x14ac:dyDescent="0.2">
      <c r="A514" s="272"/>
      <c r="B514" s="273"/>
      <c r="C514" s="274"/>
      <c r="D514" s="273"/>
      <c r="E514" s="273"/>
      <c r="F514" s="273"/>
      <c r="G514" s="275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33" x14ac:dyDescent="0.2">
      <c r="A515" s="3"/>
      <c r="B515" s="4"/>
      <c r="C515" s="186"/>
      <c r="D515" s="6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33" x14ac:dyDescent="0.2">
      <c r="C516" s="188"/>
      <c r="D516" s="10"/>
      <c r="AG516" t="s">
        <v>156</v>
      </c>
    </row>
    <row r="517" spans="1:33" x14ac:dyDescent="0.2">
      <c r="D517" s="10"/>
    </row>
    <row r="518" spans="1:33" x14ac:dyDescent="0.2">
      <c r="D518" s="10"/>
    </row>
    <row r="519" spans="1:33" x14ac:dyDescent="0.2">
      <c r="D519" s="10"/>
    </row>
    <row r="520" spans="1:33" x14ac:dyDescent="0.2">
      <c r="D520" s="10"/>
    </row>
    <row r="521" spans="1:33" x14ac:dyDescent="0.2">
      <c r="D521" s="10"/>
    </row>
    <row r="522" spans="1:33" x14ac:dyDescent="0.2">
      <c r="D522" s="10"/>
    </row>
    <row r="523" spans="1:33" x14ac:dyDescent="0.2">
      <c r="D523" s="10"/>
    </row>
    <row r="524" spans="1:33" x14ac:dyDescent="0.2">
      <c r="D524" s="10"/>
    </row>
    <row r="525" spans="1:33" x14ac:dyDescent="0.2">
      <c r="D525" s="10"/>
    </row>
    <row r="526" spans="1:33" x14ac:dyDescent="0.2">
      <c r="D526" s="10"/>
    </row>
    <row r="527" spans="1:33" x14ac:dyDescent="0.2">
      <c r="D527" s="10"/>
    </row>
    <row r="528" spans="1:33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IqA2/xfb+ZwoqduaSbWtG9UHXvoloMIwU0//4uOyZfibOLK0oWa8jtDv0rU6Ke8bD/IR4vM+w3SveB5fziH9A==" saltValue="/Oswe2JhUNPdq61V0u6G7A==" spinCount="100000" sheet="1" objects="1" scenarios="1"/>
  <mergeCells count="6">
    <mergeCell ref="A510:G514"/>
    <mergeCell ref="A1:G1"/>
    <mergeCell ref="C2:G2"/>
    <mergeCell ref="C3:G3"/>
    <mergeCell ref="C4:G4"/>
    <mergeCell ref="A509:C50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001 01 Pol</vt:lpstr>
      <vt:lpstr>001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 Pol'!Názvy_tisku</vt:lpstr>
      <vt:lpstr>'001 02 Pol'!Názvy_tisku</vt:lpstr>
      <vt:lpstr>oadresa</vt:lpstr>
      <vt:lpstr>Stavba!Objednatel</vt:lpstr>
      <vt:lpstr>Stavba!Objekt</vt:lpstr>
      <vt:lpstr>'001 01 Pol'!Oblast_tisku</vt:lpstr>
      <vt:lpstr>'001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Rozpocet</dc:creator>
  <cp:lastModifiedBy>Eva Nárovcová</cp:lastModifiedBy>
  <cp:lastPrinted>2019-03-19T12:27:02Z</cp:lastPrinted>
  <dcterms:created xsi:type="dcterms:W3CDTF">2009-04-08T07:15:50Z</dcterms:created>
  <dcterms:modified xsi:type="dcterms:W3CDTF">2020-01-27T06:38:44Z</dcterms:modified>
</cp:coreProperties>
</file>